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70" activeTab="0"/>
  </bookViews>
  <sheets>
    <sheet name="Feuil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<sst xmlns="http://schemas.openxmlformats.org/spreadsheetml/2006/main" count="107" uniqueCount="68">
  <si>
    <t>NOM PRENOM</t>
  </si>
  <si>
    <t>DATE DE NAISSANCE</t>
  </si>
  <si>
    <t>sexe</t>
  </si>
  <si>
    <t>Poids réel</t>
  </si>
  <si>
    <t>CATEGORIE</t>
  </si>
  <si>
    <t>(exemple)   DUBAR JEAN</t>
  </si>
  <si>
    <t>PICARDIE</t>
  </si>
  <si>
    <t>12586940 N</t>
  </si>
  <si>
    <t>M</t>
  </si>
  <si>
    <t>68 &amp; +</t>
  </si>
  <si>
    <t>58 &amp; +</t>
  </si>
  <si>
    <t>78 &amp; +</t>
  </si>
  <si>
    <t>(exemple) GRATTEPENCHE PIERRE</t>
  </si>
  <si>
    <t>35969841G</t>
  </si>
  <si>
    <t>Mettre le chiffre 3 pour les participants</t>
  </si>
  <si>
    <t>Mettre le chiffre 1 pour les participants</t>
  </si>
  <si>
    <t>KATA</t>
  </si>
  <si>
    <t>POIDS KG</t>
  </si>
  <si>
    <t>OR</t>
  </si>
  <si>
    <t>ANNEE</t>
  </si>
  <si>
    <t>CATEGORIE DE PDS</t>
  </si>
  <si>
    <t>nb pts</t>
  </si>
  <si>
    <t>CLASSEMENT</t>
  </si>
  <si>
    <t>Méru</t>
  </si>
  <si>
    <t>REGION</t>
  </si>
  <si>
    <r>
      <t xml:space="preserve">Minime Garçon             </t>
    </r>
    <r>
      <rPr>
        <sz val="12"/>
        <color indexed="10"/>
        <rFont val="Arial"/>
        <family val="0"/>
      </rPr>
      <t>Poids mini 30kg</t>
    </r>
  </si>
  <si>
    <r>
      <t xml:space="preserve">Minime Fille           </t>
    </r>
    <r>
      <rPr>
        <sz val="12"/>
        <color indexed="10"/>
        <rFont val="Arial"/>
        <family val="0"/>
      </rPr>
      <t>Poids mini 30kg</t>
    </r>
  </si>
  <si>
    <r>
      <t xml:space="preserve">Cadet             </t>
    </r>
    <r>
      <rPr>
        <sz val="12"/>
        <color indexed="10"/>
        <rFont val="Arial"/>
        <family val="0"/>
      </rPr>
      <t>Poids mini 35kg</t>
    </r>
  </si>
  <si>
    <r>
      <t xml:space="preserve">Cadette             </t>
    </r>
    <r>
      <rPr>
        <sz val="12"/>
        <color indexed="10"/>
        <rFont val="Arial"/>
        <family val="0"/>
      </rPr>
      <t>Poids mini 35kg</t>
    </r>
  </si>
  <si>
    <r>
      <t xml:space="preserve">Senior Homme Classe A    </t>
    </r>
    <r>
      <rPr>
        <sz val="14"/>
        <color indexed="10"/>
        <rFont val="Arial"/>
        <family val="2"/>
      </rPr>
      <t>Poids mini 50kg</t>
    </r>
  </si>
  <si>
    <r>
      <t xml:space="preserve">Senior Femme classe A     </t>
    </r>
    <r>
      <rPr>
        <sz val="14"/>
        <color indexed="10"/>
        <rFont val="Arial"/>
        <family val="2"/>
      </rPr>
      <t>Poids mini 44kg</t>
    </r>
  </si>
  <si>
    <t>cases complémentaires pour les catégories ou il y a + de 2 combattants                                                                                  du fait qu'ils ne font pas tous les ateliers</t>
  </si>
  <si>
    <t>(exemple)  DUPIR ESTELLE</t>
  </si>
  <si>
    <t>F</t>
  </si>
  <si>
    <t>12587850 N</t>
  </si>
  <si>
    <t>France</t>
  </si>
  <si>
    <t>Pays</t>
  </si>
  <si>
    <t>N° LICENCE</t>
  </si>
  <si>
    <t>X</t>
  </si>
  <si>
    <t>x</t>
  </si>
  <si>
    <t>Italie</t>
  </si>
  <si>
    <t>(exemple) PICAVET PIERRE</t>
  </si>
  <si>
    <t>ITALIE</t>
  </si>
  <si>
    <t>FRANCE</t>
  </si>
  <si>
    <t>(exemple) FABIANI CARLO</t>
  </si>
  <si>
    <t>(exemple) FABIANY TONY</t>
  </si>
  <si>
    <t xml:space="preserve">Tableau d'inscription en Individuel  </t>
  </si>
  <si>
    <t xml:space="preserve">FRA </t>
  </si>
  <si>
    <t xml:space="preserve">ITA </t>
  </si>
  <si>
    <t>Sude Jiaï A</t>
  </si>
  <si>
    <t>Emono Jiaï</t>
  </si>
  <si>
    <t>Kyoe Randori</t>
  </si>
  <si>
    <t>(exemple) FABIANY ANTHONY</t>
  </si>
  <si>
    <r>
      <t>Senior Homme B</t>
    </r>
    <r>
      <rPr>
        <b/>
        <sz val="12"/>
        <color indexed="12"/>
        <rFont val="Arial"/>
        <family val="0"/>
      </rPr>
      <t xml:space="preserve"> </t>
    </r>
    <r>
      <rPr>
        <b/>
        <i/>
        <sz val="14"/>
        <color indexed="10"/>
        <rFont val="Arial"/>
        <family val="2"/>
      </rPr>
      <t>Poids mini 55kg</t>
    </r>
    <r>
      <rPr>
        <sz val="12"/>
        <color indexed="10"/>
        <rFont val="Arial"/>
        <family val="0"/>
      </rPr>
      <t xml:space="preserve">                                    Catégories de Poids -65kg, -70kg, -75kg, -80kg, -85kg, -90kg, +90kg</t>
    </r>
  </si>
  <si>
    <t>OPEN</t>
  </si>
  <si>
    <r>
      <t>Senior Homme A</t>
    </r>
    <r>
      <rPr>
        <b/>
        <sz val="12"/>
        <color indexed="12"/>
        <rFont val="Arial"/>
        <family val="0"/>
      </rPr>
      <t xml:space="preserve">         </t>
    </r>
    <r>
      <rPr>
        <b/>
        <i/>
        <sz val="14"/>
        <color indexed="10"/>
        <rFont val="Arial"/>
        <family val="2"/>
      </rPr>
      <t>Poids mini 55kg</t>
    </r>
    <r>
      <rPr>
        <sz val="12"/>
        <color indexed="10"/>
        <rFont val="Arial"/>
        <family val="0"/>
      </rPr>
      <t xml:space="preserve">      Catégories de Poids -65kg, -70kg, -75kg, -80kg, -85kg, -90kg, +90kg</t>
    </r>
  </si>
  <si>
    <r>
      <t>Senior Femme B</t>
    </r>
    <r>
      <rPr>
        <b/>
        <sz val="12"/>
        <color indexed="14"/>
        <rFont val="Arial"/>
        <family val="0"/>
      </rPr>
      <t xml:space="preserve">   </t>
    </r>
    <r>
      <rPr>
        <b/>
        <i/>
        <sz val="14"/>
        <color indexed="10"/>
        <rFont val="Arial"/>
        <family val="2"/>
      </rPr>
      <t>Poids mini 45kg</t>
    </r>
    <r>
      <rPr>
        <sz val="12"/>
        <color indexed="10"/>
        <rFont val="Arial"/>
        <family val="0"/>
      </rPr>
      <t xml:space="preserve">       Catégories de poids -54kg, -64kg, -72kg, +72kg</t>
    </r>
  </si>
  <si>
    <r>
      <t>Senior Femme A</t>
    </r>
    <r>
      <rPr>
        <b/>
        <sz val="12"/>
        <color indexed="14"/>
        <rFont val="Arial"/>
        <family val="0"/>
      </rPr>
      <t xml:space="preserve">    </t>
    </r>
    <r>
      <rPr>
        <b/>
        <i/>
        <sz val="14"/>
        <color indexed="10"/>
        <rFont val="Arial"/>
        <family val="2"/>
      </rPr>
      <t>Poids mini 45kg</t>
    </r>
    <r>
      <rPr>
        <sz val="12"/>
        <color indexed="10"/>
        <rFont val="Arial"/>
        <family val="0"/>
      </rPr>
      <t xml:space="preserve">       Catégories de poids -54kg, -64kg, -72kg, +72kg</t>
    </r>
  </si>
  <si>
    <r>
      <t>Junior Femme B</t>
    </r>
    <r>
      <rPr>
        <b/>
        <sz val="12"/>
        <color indexed="14"/>
        <rFont val="Arial"/>
        <family val="0"/>
      </rPr>
      <t xml:space="preserve">      </t>
    </r>
    <r>
      <rPr>
        <b/>
        <i/>
        <sz val="14"/>
        <color indexed="10"/>
        <rFont val="Arial"/>
        <family val="2"/>
      </rPr>
      <t>Poids mini 44kg</t>
    </r>
    <r>
      <rPr>
        <sz val="12"/>
        <color indexed="10"/>
        <rFont val="Arial"/>
        <family val="0"/>
      </rPr>
      <t xml:space="preserve">        Catégories de Poids -54kg, -62kg, -72kg, +72kg</t>
    </r>
  </si>
  <si>
    <r>
      <t>Junior Homme B</t>
    </r>
    <r>
      <rPr>
        <b/>
        <sz val="12"/>
        <color indexed="12"/>
        <rFont val="Arial"/>
        <family val="0"/>
      </rPr>
      <t xml:space="preserve">         </t>
    </r>
    <r>
      <rPr>
        <b/>
        <i/>
        <sz val="14"/>
        <color indexed="10"/>
        <rFont val="Arial"/>
        <family val="2"/>
      </rPr>
      <t>Poids mini 55kg</t>
    </r>
    <r>
      <rPr>
        <sz val="12"/>
        <color indexed="10"/>
        <rFont val="Arial"/>
        <family val="0"/>
      </rPr>
      <t xml:space="preserve">     Catégorie de poids  -65kg, -70kg, -75kg, -80kg, -85kg, -90kg, +90kg </t>
    </r>
  </si>
  <si>
    <t>INSCRIPTIONS Sude Jiaï A et B                                                                 Coupe du Monde 2019</t>
  </si>
  <si>
    <t>Categorie Junior : Sude Jiaï B</t>
  </si>
  <si>
    <t>ECRIRE EN  MAJUSCULE</t>
  </si>
  <si>
    <t>Inscriptions validées dès réception du règlement</t>
  </si>
  <si>
    <t xml:space="preserve">Attention :  inscriptions avant le 22 Novembre 2019      </t>
  </si>
  <si>
    <r>
      <t xml:space="preserve">Inscriptions à retournées avant le 22 novembre 2019                                                                                                    </t>
    </r>
    <r>
      <rPr>
        <sz val="18"/>
        <color indexed="48"/>
        <rFont val="Arial"/>
        <family val="0"/>
      </rPr>
      <t xml:space="preserve"> par mail à l'adresse : gardet.alain@sfr.fr</t>
    </r>
  </si>
  <si>
    <t>Catégorie Senior : Sude Jiaï A ou Sude Jiaï B</t>
  </si>
  <si>
    <r>
      <rPr>
        <b/>
        <sz val="16"/>
        <color indexed="62"/>
        <rFont val="Arial"/>
        <family val="0"/>
      </rPr>
      <t xml:space="preserve">Règlement :                                                                                                                                                                                       par chèque au Responsbale administratif des compétitions, M. GARDET Alain                                                                           4 rue des soucis 36300 Concremiers                                                                                                                                                  par virement bancaire : yoseikanbudo@ffkarate.fr                    </t>
    </r>
    <r>
      <rPr>
        <b/>
        <sz val="16"/>
        <color indexed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</si>
</sst>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_-* #,##0\ _€_-;\-* #,##0\ _€_-;_-* &quot;-&quot;\ _€_-;_-@_-"/>
    <numFmt numFmtId="173" formatCode="_-* #,##0.00\ _€_-;\-* #,##0.00\ _€_-;_-* &quot;-&quot;??\ _€_-;_-@_-"/>
    <numFmt numFmtId="174" formatCode="[$-40C]dd\-mmm\-yy;@"/>
    <numFmt numFmtId="175" formatCode="#,##0.000\ &quot;kg&quot;;\-#,##0.000\ &quot;kg&quot;"/>
  </numFmts>
  <fonts count="62">
    <font>
      <sz val="11"/>
      <name val="Arial"/>
      <family val="0"/>
    </font>
    <font>
      <b/>
      <sz val="12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0"/>
    </font>
    <font>
      <b/>
      <sz val="12"/>
      <color indexed="12"/>
      <name val="Arial"/>
      <family val="0"/>
    </font>
    <font>
      <sz val="11"/>
      <color indexed="8"/>
      <name val="Arial"/>
      <family val="2"/>
    </font>
    <font>
      <b/>
      <sz val="14"/>
      <color indexed="14"/>
      <name val="Arial"/>
      <family val="0"/>
    </font>
    <font>
      <b/>
      <sz val="12"/>
      <color indexed="14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0"/>
    </font>
    <font>
      <sz val="14"/>
      <color indexed="10"/>
      <name val="Lucida Sans"/>
      <family val="2"/>
    </font>
    <font>
      <b/>
      <sz val="16"/>
      <color indexed="10"/>
      <name val="Arial"/>
      <family val="2"/>
    </font>
    <font>
      <b/>
      <i/>
      <sz val="24"/>
      <name val="Arial"/>
      <family val="0"/>
    </font>
    <font>
      <sz val="24"/>
      <name val="Arial"/>
      <family val="0"/>
    </font>
    <font>
      <sz val="18"/>
      <color indexed="48"/>
      <name val="Arial"/>
      <family val="0"/>
    </font>
    <font>
      <b/>
      <i/>
      <sz val="18"/>
      <name val="Arial"/>
      <family val="0"/>
    </font>
    <font>
      <sz val="12"/>
      <name val="Tahoma"/>
      <family val="2"/>
    </font>
    <font>
      <b/>
      <sz val="20"/>
      <color indexed="12"/>
      <name val="Arial"/>
      <family val="2"/>
    </font>
    <font>
      <b/>
      <sz val="20"/>
      <color indexed="14"/>
      <name val="Arial"/>
      <family val="2"/>
    </font>
    <font>
      <b/>
      <i/>
      <sz val="14"/>
      <color indexed="10"/>
      <name val="Arial"/>
      <family val="2"/>
    </font>
    <font>
      <sz val="11"/>
      <color indexed="23"/>
      <name val="Arial"/>
      <family val="0"/>
    </font>
    <font>
      <b/>
      <sz val="14"/>
      <color indexed="10"/>
      <name val="Arial"/>
      <family val="0"/>
    </font>
    <font>
      <b/>
      <sz val="16"/>
      <color indexed="6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22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22"/>
      <color rgb="FFFF000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double"/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double"/>
    </border>
    <border>
      <left style="thin"/>
      <right style="thin"/>
      <top style="double"/>
      <bottom style="thin"/>
    </border>
    <border>
      <left style="thin"/>
      <right style="thin">
        <color indexed="23"/>
      </right>
      <top style="thin">
        <color indexed="23"/>
      </top>
      <bottom>
        <color indexed="63"/>
      </bottom>
    </border>
    <border diagonalUp="1" diagonalDown="1">
      <left style="thin"/>
      <right style="thin"/>
      <top style="double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double"/>
      <diagonal style="thin"/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double"/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 diagonalUp="1" diagonalDown="1">
      <left style="thin"/>
      <right style="thin"/>
      <top style="thin"/>
      <bottom>
        <color indexed="63"/>
      </bottom>
      <diagonal style="thin"/>
    </border>
    <border>
      <left style="thin"/>
      <right style="double"/>
      <top style="thin"/>
      <bottom>
        <color indexed="63"/>
      </bottom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double">
        <color indexed="10"/>
      </top>
      <bottom style="thin"/>
    </border>
    <border diagonalUp="1" diagonalDown="1">
      <left style="thin"/>
      <right style="thin"/>
      <top style="double">
        <color indexed="10"/>
      </top>
      <bottom style="thin"/>
      <diagonal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 style="thin"/>
      <right style="double">
        <color indexed="10"/>
      </right>
      <top style="thin"/>
      <bottom style="thin"/>
    </border>
    <border>
      <left style="thin"/>
      <right style="thin"/>
      <top style="thin"/>
      <bottom style="double">
        <color indexed="10"/>
      </bottom>
    </border>
    <border diagonalUp="1" diagonalDown="1">
      <left style="thin"/>
      <right style="thin"/>
      <top style="thin"/>
      <bottom style="double">
        <color indexed="10"/>
      </bottom>
      <diagonal style="thin"/>
    </border>
    <border>
      <left style="thin"/>
      <right style="double">
        <color indexed="10"/>
      </right>
      <top style="thin"/>
      <bottom style="double">
        <color indexed="10"/>
      </bottom>
    </border>
    <border>
      <left style="double"/>
      <right style="double">
        <color indexed="10"/>
      </right>
      <top>
        <color indexed="63"/>
      </top>
      <bottom>
        <color indexed="63"/>
      </bottom>
    </border>
    <border>
      <left style="thin"/>
      <right style="double">
        <color indexed="10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10"/>
      </left>
      <right style="thin"/>
      <top style="double">
        <color indexed="10"/>
      </top>
      <bottom>
        <color indexed="63"/>
      </bottom>
    </border>
    <border>
      <left style="double">
        <color indexed="10"/>
      </left>
      <right style="thin"/>
      <top>
        <color indexed="63"/>
      </top>
      <bottom>
        <color indexed="63"/>
      </bottom>
    </border>
    <border>
      <left style="double">
        <color indexed="10"/>
      </left>
      <right style="thin"/>
      <top>
        <color indexed="63"/>
      </top>
      <bottom style="double">
        <color indexed="10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>
        <color indexed="10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4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3" borderId="1" applyNumberFormat="0" applyAlignment="0" applyProtection="0"/>
    <xf numFmtId="0" fontId="51" fillId="0" borderId="2" applyNumberFormat="0" applyFill="0" applyAlignment="0" applyProtection="0"/>
    <xf numFmtId="0" fontId="52" fillId="24" borderId="1" applyNumberFormat="0" applyAlignment="0" applyProtection="0"/>
    <xf numFmtId="0" fontId="53" fillId="25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6" borderId="0" applyNumberFormat="0" applyBorder="0" applyAlignment="0" applyProtection="0"/>
    <xf numFmtId="0" fontId="0" fillId="27" borderId="3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56" fillId="23" borderId="4" applyNumberFormat="0" applyAlignment="0" applyProtection="0"/>
    <xf numFmtId="0" fontId="5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</cellStyleXfs>
  <cellXfs count="330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/>
    </xf>
    <xf numFmtId="0" fontId="1" fillId="23" borderId="10" xfId="0" applyFont="1" applyFill="1" applyBorder="1" applyAlignment="1" applyProtection="1">
      <alignment horizontal="center" vertical="center" wrapText="1"/>
      <protection/>
    </xf>
    <xf numFmtId="0" fontId="2" fillId="23" borderId="10" xfId="0" applyFont="1" applyFill="1" applyBorder="1" applyAlignment="1" applyProtection="1">
      <alignment horizontal="center" vertical="center" wrapText="1"/>
      <protection/>
    </xf>
    <xf numFmtId="175" fontId="2" fillId="23" borderId="10" xfId="0" applyNumberFormat="1" applyFont="1" applyFill="1" applyBorder="1" applyAlignment="1" applyProtection="1">
      <alignment horizontal="center" vertical="center" wrapText="1"/>
      <protection/>
    </xf>
    <xf numFmtId="0" fontId="1" fillId="23" borderId="11" xfId="0" applyFont="1" applyFill="1" applyBorder="1" applyAlignment="1" applyProtection="1">
      <alignment horizontal="center" vertical="center" wrapText="1"/>
      <protection/>
    </xf>
    <xf numFmtId="0" fontId="1" fillId="23" borderId="12" xfId="0" applyFont="1" applyFill="1" applyBorder="1" applyAlignment="1" applyProtection="1">
      <alignment horizontal="center" vertical="center" wrapText="1"/>
      <protection/>
    </xf>
    <xf numFmtId="0" fontId="1" fillId="23" borderId="1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23" borderId="13" xfId="0" applyFont="1" applyFill="1" applyBorder="1" applyAlignment="1" applyProtection="1">
      <alignment horizontal="center" vertical="center" wrapText="1"/>
      <protection/>
    </xf>
    <xf numFmtId="0" fontId="1" fillId="23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23" borderId="12" xfId="0" applyFont="1" applyFill="1" applyBorder="1" applyAlignment="1" applyProtection="1">
      <alignment horizontal="center" vertical="center" wrapText="1"/>
      <protection/>
    </xf>
    <xf numFmtId="0" fontId="1" fillId="23" borderId="13" xfId="0" applyFont="1" applyFill="1" applyBorder="1" applyAlignment="1" applyProtection="1">
      <alignment horizontal="center" vertical="center" wrapText="1"/>
      <protection/>
    </xf>
    <xf numFmtId="0" fontId="9" fillId="27" borderId="14" xfId="0" applyFont="1" applyFill="1" applyBorder="1" applyAlignment="1" applyProtection="1">
      <alignment horizontal="center" vertical="center" wrapText="1"/>
      <protection/>
    </xf>
    <xf numFmtId="0" fontId="9" fillId="30" borderId="14" xfId="0" applyFont="1" applyFill="1" applyBorder="1" applyAlignment="1" applyProtection="1">
      <alignment horizontal="center" vertical="center" wrapText="1"/>
      <protection/>
    </xf>
    <xf numFmtId="0" fontId="9" fillId="23" borderId="14" xfId="0" applyFont="1" applyFill="1" applyBorder="1" applyAlignment="1" applyProtection="1">
      <alignment horizontal="center" vertical="center" wrapText="1"/>
      <protection/>
    </xf>
    <xf numFmtId="0" fontId="9" fillId="27" borderId="15" xfId="0" applyFont="1" applyFill="1" applyBorder="1" applyAlignment="1" applyProtection="1">
      <alignment horizontal="center" vertical="center" wrapText="1"/>
      <protection/>
    </xf>
    <xf numFmtId="0" fontId="9" fillId="30" borderId="15" xfId="0" applyFont="1" applyFill="1" applyBorder="1" applyAlignment="1" applyProtection="1">
      <alignment horizontal="center" vertical="center" wrapText="1"/>
      <protection/>
    </xf>
    <xf numFmtId="0" fontId="9" fillId="23" borderId="15" xfId="0" applyFont="1" applyFill="1" applyBorder="1" applyAlignment="1" applyProtection="1">
      <alignment horizontal="center" vertical="center" wrapText="1"/>
      <protection/>
    </xf>
    <xf numFmtId="0" fontId="9" fillId="27" borderId="16" xfId="0" applyFont="1" applyFill="1" applyBorder="1" applyAlignment="1" applyProtection="1">
      <alignment horizontal="center" vertical="center" wrapText="1"/>
      <protection/>
    </xf>
    <xf numFmtId="0" fontId="9" fillId="30" borderId="16" xfId="0" applyFont="1" applyFill="1" applyBorder="1" applyAlignment="1" applyProtection="1">
      <alignment horizontal="center" vertical="center" wrapText="1"/>
      <protection/>
    </xf>
    <xf numFmtId="0" fontId="9" fillId="23" borderId="16" xfId="0" applyFont="1" applyFill="1" applyBorder="1" applyAlignment="1" applyProtection="1">
      <alignment horizontal="center" vertical="center" wrapText="1"/>
      <protection/>
    </xf>
    <xf numFmtId="0" fontId="1" fillId="2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23" borderId="17" xfId="0" applyFont="1" applyFill="1" applyBorder="1" applyAlignment="1" applyProtection="1">
      <alignment horizontal="center" vertical="center" wrapText="1"/>
      <protection/>
    </xf>
    <xf numFmtId="0" fontId="1" fillId="23" borderId="10" xfId="0" applyFont="1" applyFill="1" applyBorder="1" applyAlignment="1" applyProtection="1">
      <alignment horizontal="center" vertical="center" wrapText="1"/>
      <protection/>
    </xf>
    <xf numFmtId="0" fontId="1" fillId="23" borderId="18" xfId="0" applyFont="1" applyFill="1" applyBorder="1" applyAlignment="1" applyProtection="1">
      <alignment horizontal="center" vertical="center" wrapText="1"/>
      <protection/>
    </xf>
    <xf numFmtId="0" fontId="9" fillId="27" borderId="19" xfId="0" applyFont="1" applyFill="1" applyBorder="1" applyAlignment="1" applyProtection="1">
      <alignment horizontal="center" vertical="center" wrapText="1"/>
      <protection/>
    </xf>
    <xf numFmtId="0" fontId="9" fillId="30" borderId="19" xfId="0" applyFont="1" applyFill="1" applyBorder="1" applyAlignment="1" applyProtection="1">
      <alignment horizontal="center" vertical="center" wrapText="1"/>
      <protection/>
    </xf>
    <xf numFmtId="0" fontId="9" fillId="23" borderId="19" xfId="0" applyFont="1" applyFill="1" applyBorder="1" applyAlignment="1" applyProtection="1">
      <alignment horizontal="center" vertical="center" wrapText="1"/>
      <protection/>
    </xf>
    <xf numFmtId="0" fontId="1" fillId="31" borderId="11" xfId="0" applyFont="1" applyFill="1" applyBorder="1" applyAlignment="1" applyProtection="1">
      <alignment horizontal="center" vertical="center" wrapText="1"/>
      <protection/>
    </xf>
    <xf numFmtId="0" fontId="1" fillId="23" borderId="20" xfId="0" applyFont="1" applyFill="1" applyBorder="1" applyAlignment="1" applyProtection="1">
      <alignment horizontal="center" vertical="center" wrapText="1"/>
      <protection/>
    </xf>
    <xf numFmtId="0" fontId="1" fillId="23" borderId="20" xfId="0" applyFont="1" applyFill="1" applyBorder="1" applyAlignment="1" applyProtection="1">
      <alignment horizontal="center" vertical="center" wrapText="1"/>
      <protection/>
    </xf>
    <xf numFmtId="0" fontId="1" fillId="23" borderId="20" xfId="0" applyNumberFormat="1" applyFont="1" applyFill="1" applyBorder="1" applyAlignment="1" applyProtection="1">
      <alignment horizontal="center" vertical="center" wrapText="1"/>
      <protection/>
    </xf>
    <xf numFmtId="0" fontId="1" fillId="31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23" borderId="21" xfId="0" applyFont="1" applyFill="1" applyBorder="1" applyAlignment="1" applyProtection="1">
      <alignment horizontal="center" vertical="center" wrapText="1"/>
      <protection/>
    </xf>
    <xf numFmtId="0" fontId="1" fillId="23" borderId="21" xfId="0" applyNumberFormat="1" applyFont="1" applyFill="1" applyBorder="1" applyAlignment="1" applyProtection="1">
      <alignment horizontal="center" vertical="center" wrapText="1"/>
      <protection/>
    </xf>
    <xf numFmtId="0" fontId="1" fillId="31" borderId="21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23" borderId="21" xfId="0" applyFont="1" applyFill="1" applyBorder="1" applyAlignment="1" applyProtection="1">
      <alignment horizontal="center" vertical="center" wrapText="1"/>
      <protection/>
    </xf>
    <xf numFmtId="0" fontId="1" fillId="23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23" borderId="22" xfId="0" applyFont="1" applyFill="1" applyBorder="1" applyAlignment="1" applyProtection="1">
      <alignment horizontal="center" vertical="center" wrapText="1"/>
      <protection/>
    </xf>
    <xf numFmtId="0" fontId="1" fillId="23" borderId="23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23" borderId="25" xfId="0" applyFont="1" applyFill="1" applyBorder="1" applyAlignment="1" applyProtection="1">
      <alignment horizontal="center" vertical="center" wrapText="1"/>
      <protection/>
    </xf>
    <xf numFmtId="0" fontId="1" fillId="23" borderId="24" xfId="0" applyFont="1" applyFill="1" applyBorder="1" applyAlignment="1" applyProtection="1">
      <alignment horizontal="center" vertical="center" wrapText="1"/>
      <protection/>
    </xf>
    <xf numFmtId="0" fontId="1" fillId="23" borderId="26" xfId="0" applyFont="1" applyFill="1" applyBorder="1" applyAlignment="1" applyProtection="1">
      <alignment horizontal="center" vertical="center" wrapText="1"/>
      <protection/>
    </xf>
    <xf numFmtId="0" fontId="9" fillId="23" borderId="27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23" borderId="28" xfId="0" applyFont="1" applyFill="1" applyBorder="1" applyAlignment="1" applyProtection="1">
      <alignment horizontal="center" vertical="center" wrapText="1"/>
      <protection/>
    </xf>
    <xf numFmtId="0" fontId="1" fillId="23" borderId="29" xfId="0" applyFont="1" applyFill="1" applyBorder="1" applyAlignment="1" applyProtection="1">
      <alignment horizontal="center" vertical="center" wrapText="1"/>
      <protection/>
    </xf>
    <xf numFmtId="0" fontId="9" fillId="27" borderId="30" xfId="0" applyFont="1" applyFill="1" applyBorder="1" applyAlignment="1" applyProtection="1">
      <alignment horizontal="center" vertical="center" wrapText="1"/>
      <protection/>
    </xf>
    <xf numFmtId="0" fontId="9" fillId="30" borderId="30" xfId="0" applyFont="1" applyFill="1" applyBorder="1" applyAlignment="1" applyProtection="1">
      <alignment horizontal="center" vertical="center" wrapText="1"/>
      <protection/>
    </xf>
    <xf numFmtId="0" fontId="9" fillId="23" borderId="30" xfId="0" applyFont="1" applyFill="1" applyBorder="1" applyAlignment="1" applyProtection="1">
      <alignment horizontal="center" vertical="center" wrapText="1"/>
      <protection/>
    </xf>
    <xf numFmtId="0" fontId="0" fillId="9" borderId="14" xfId="0" applyFill="1" applyBorder="1" applyAlignment="1" applyProtection="1">
      <alignment horizontal="center" vertical="center" wrapText="1"/>
      <protection/>
    </xf>
    <xf numFmtId="0" fontId="0" fillId="9" borderId="15" xfId="0" applyFill="1" applyBorder="1" applyAlignment="1" applyProtection="1">
      <alignment horizontal="center" vertical="center" wrapText="1"/>
      <protection/>
    </xf>
    <xf numFmtId="0" fontId="0" fillId="9" borderId="16" xfId="0" applyFill="1" applyBorder="1" applyAlignment="1" applyProtection="1">
      <alignment horizontal="center" vertical="center" wrapText="1"/>
      <protection/>
    </xf>
    <xf numFmtId="0" fontId="0" fillId="9" borderId="30" xfId="0" applyFill="1" applyBorder="1" applyAlignment="1" applyProtection="1">
      <alignment horizontal="center" vertical="center" wrapText="1"/>
      <protection/>
    </xf>
    <xf numFmtId="0" fontId="1" fillId="9" borderId="16" xfId="0" applyFont="1" applyFill="1" applyBorder="1" applyAlignment="1" applyProtection="1">
      <alignment horizontal="center" vertical="center" wrapText="1"/>
      <protection/>
    </xf>
    <xf numFmtId="0" fontId="1" fillId="27" borderId="16" xfId="0" applyFont="1" applyFill="1" applyBorder="1" applyAlignment="1" applyProtection="1">
      <alignment horizontal="center" vertical="center" wrapText="1"/>
      <protection/>
    </xf>
    <xf numFmtId="0" fontId="1" fillId="9" borderId="30" xfId="0" applyFont="1" applyFill="1" applyBorder="1" applyAlignment="1" applyProtection="1">
      <alignment horizontal="center" vertical="center" wrapText="1"/>
      <protection/>
    </xf>
    <xf numFmtId="0" fontId="1" fillId="27" borderId="30" xfId="0" applyFont="1" applyFill="1" applyBorder="1" applyAlignment="1" applyProtection="1">
      <alignment horizontal="center" vertical="center" wrapText="1"/>
      <protection/>
    </xf>
    <xf numFmtId="0" fontId="1" fillId="9" borderId="15" xfId="0" applyFont="1" applyFill="1" applyBorder="1" applyAlignment="1" applyProtection="1">
      <alignment horizontal="center" vertical="center" wrapText="1"/>
      <protection/>
    </xf>
    <xf numFmtId="0" fontId="1" fillId="27" borderId="15" xfId="0" applyFont="1" applyFill="1" applyBorder="1" applyAlignment="1" applyProtection="1">
      <alignment horizontal="center" vertical="center" wrapText="1"/>
      <protection/>
    </xf>
    <xf numFmtId="0" fontId="1" fillId="9" borderId="27" xfId="0" applyFont="1" applyFill="1" applyBorder="1" applyAlignment="1" applyProtection="1">
      <alignment horizontal="center" vertical="center" wrapText="1"/>
      <protection/>
    </xf>
    <xf numFmtId="0" fontId="1" fillId="27" borderId="27" xfId="0" applyFont="1" applyFill="1" applyBorder="1" applyAlignment="1" applyProtection="1">
      <alignment horizontal="center" vertical="center" wrapText="1"/>
      <protection/>
    </xf>
    <xf numFmtId="0" fontId="1" fillId="9" borderId="19" xfId="0" applyFont="1" applyFill="1" applyBorder="1" applyAlignment="1" applyProtection="1">
      <alignment horizontal="center" vertical="center" wrapText="1"/>
      <protection/>
    </xf>
    <xf numFmtId="0" fontId="1" fillId="27" borderId="19" xfId="0" applyFont="1" applyFill="1" applyBorder="1" applyAlignment="1" applyProtection="1">
      <alignment horizontal="center" vertical="center" wrapText="1"/>
      <protection/>
    </xf>
    <xf numFmtId="0" fontId="10" fillId="6" borderId="14" xfId="0" applyFont="1" applyFill="1" applyBorder="1" applyAlignment="1" applyProtection="1">
      <alignment horizontal="center" vertical="center" wrapText="1"/>
      <protection/>
    </xf>
    <xf numFmtId="0" fontId="10" fillId="6" borderId="31" xfId="0" applyFont="1" applyFill="1" applyBorder="1" applyAlignment="1" applyProtection="1">
      <alignment horizontal="center" vertical="center" wrapText="1"/>
      <protection/>
    </xf>
    <xf numFmtId="0" fontId="10" fillId="6" borderId="32" xfId="0" applyFont="1" applyFill="1" applyBorder="1" applyAlignment="1" applyProtection="1">
      <alignment horizontal="center" vertical="center" wrapText="1"/>
      <protection/>
    </xf>
    <xf numFmtId="0" fontId="10" fillId="6" borderId="33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1" fillId="23" borderId="34" xfId="0" applyFont="1" applyFill="1" applyBorder="1" applyAlignment="1" applyProtection="1">
      <alignment horizontal="center" vertical="center" wrapText="1"/>
      <protection/>
    </xf>
    <xf numFmtId="0" fontId="1" fillId="23" borderId="34" xfId="0" applyFont="1" applyFill="1" applyBorder="1" applyAlignment="1" applyProtection="1">
      <alignment horizontal="center" vertical="center" wrapText="1"/>
      <protection/>
    </xf>
    <xf numFmtId="0" fontId="1" fillId="23" borderId="34" xfId="0" applyNumberFormat="1" applyFont="1" applyFill="1" applyBorder="1" applyAlignment="1" applyProtection="1">
      <alignment horizontal="center" vertical="center" wrapText="1"/>
      <protection/>
    </xf>
    <xf numFmtId="0" fontId="1" fillId="31" borderId="34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 wrapText="1"/>
      <protection/>
    </xf>
    <xf numFmtId="0" fontId="1" fillId="23" borderId="10" xfId="0" applyNumberFormat="1" applyFont="1" applyFill="1" applyBorder="1" applyAlignment="1" applyProtection="1">
      <alignment horizontal="center" vertical="center" wrapText="1"/>
      <protection/>
    </xf>
    <xf numFmtId="0" fontId="1" fillId="31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0" fillId="6" borderId="35" xfId="0" applyFont="1" applyFill="1" applyBorder="1" applyAlignment="1" applyProtection="1">
      <alignment horizontal="center" vertical="center" wrapText="1"/>
      <protection/>
    </xf>
    <xf numFmtId="0" fontId="0" fillId="9" borderId="19" xfId="0" applyFill="1" applyBorder="1" applyAlignment="1" applyProtection="1">
      <alignment horizontal="center" vertical="center" wrapText="1"/>
      <protection/>
    </xf>
    <xf numFmtId="0" fontId="1" fillId="6" borderId="34" xfId="0" applyFont="1" applyFill="1" applyBorder="1" applyAlignment="1" applyProtection="1">
      <alignment horizontal="center" vertical="center" wrapText="1"/>
      <protection locked="0"/>
    </xf>
    <xf numFmtId="0" fontId="1" fillId="9" borderId="34" xfId="0" applyFont="1" applyFill="1" applyBorder="1" applyAlignment="1" applyProtection="1">
      <alignment horizontal="center" vertical="center" wrapText="1"/>
      <protection/>
    </xf>
    <xf numFmtId="0" fontId="1" fillId="27" borderId="34" xfId="0" applyFont="1" applyFill="1" applyBorder="1" applyAlignment="1" applyProtection="1">
      <alignment horizontal="center" vertical="center" wrapText="1"/>
      <protection locked="0"/>
    </xf>
    <xf numFmtId="0" fontId="1" fillId="27" borderId="34" xfId="0" applyFont="1" applyFill="1" applyBorder="1" applyAlignment="1" applyProtection="1">
      <alignment horizontal="center" vertical="center" wrapText="1"/>
      <protection/>
    </xf>
    <xf numFmtId="0" fontId="1" fillId="30" borderId="34" xfId="0" applyFont="1" applyFill="1" applyBorder="1" applyAlignment="1" applyProtection="1">
      <alignment horizontal="center" vertical="center" wrapText="1"/>
      <protection locked="0"/>
    </xf>
    <xf numFmtId="0" fontId="1" fillId="6" borderId="11" xfId="0" applyFont="1" applyFill="1" applyBorder="1" applyAlignment="1" applyProtection="1">
      <alignment horizontal="center" vertical="center" wrapText="1"/>
      <protection locked="0"/>
    </xf>
    <xf numFmtId="0" fontId="1" fillId="9" borderId="11" xfId="0" applyFont="1" applyFill="1" applyBorder="1" applyAlignment="1" applyProtection="1">
      <alignment horizontal="center" vertical="center" wrapText="1"/>
      <protection/>
    </xf>
    <xf numFmtId="0" fontId="1" fillId="27" borderId="11" xfId="0" applyFont="1" applyFill="1" applyBorder="1" applyAlignment="1" applyProtection="1">
      <alignment horizontal="center" vertical="center" wrapText="1"/>
      <protection locked="0"/>
    </xf>
    <xf numFmtId="0" fontId="1" fillId="27" borderId="11" xfId="0" applyFont="1" applyFill="1" applyBorder="1" applyAlignment="1" applyProtection="1">
      <alignment horizontal="center" vertical="center" wrapText="1"/>
      <protection/>
    </xf>
    <xf numFmtId="0" fontId="1" fillId="30" borderId="11" xfId="0" applyFont="1" applyFill="1" applyBorder="1" applyAlignment="1" applyProtection="1">
      <alignment horizontal="center" vertical="center" wrapText="1"/>
      <protection locked="0"/>
    </xf>
    <xf numFmtId="0" fontId="1" fillId="9" borderId="21" xfId="0" applyFont="1" applyFill="1" applyBorder="1" applyAlignment="1" applyProtection="1">
      <alignment horizontal="center" vertical="center" wrapText="1"/>
      <protection/>
    </xf>
    <xf numFmtId="0" fontId="1" fillId="27" borderId="21" xfId="0" applyFont="1" applyFill="1" applyBorder="1" applyAlignment="1" applyProtection="1">
      <alignment horizontal="center" vertical="center" wrapText="1"/>
      <protection locked="0"/>
    </xf>
    <xf numFmtId="0" fontId="1" fillId="27" borderId="21" xfId="0" applyFont="1" applyFill="1" applyBorder="1" applyAlignment="1" applyProtection="1">
      <alignment horizontal="center" vertical="center" wrapText="1"/>
      <protection/>
    </xf>
    <xf numFmtId="0" fontId="1" fillId="30" borderId="2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Font="1" applyFill="1" applyBorder="1" applyAlignment="1" applyProtection="1">
      <alignment horizontal="center" vertical="center"/>
      <protection/>
    </xf>
    <xf numFmtId="175" fontId="0" fillId="0" borderId="11" xfId="0" applyNumberFormat="1" applyFont="1" applyFill="1" applyBorder="1" applyAlignment="1" applyProtection="1">
      <alignment horizontal="center" vertical="center" wrapText="1"/>
      <protection/>
    </xf>
    <xf numFmtId="175" fontId="0" fillId="0" borderId="11" xfId="0" applyNumberFormat="1" applyFont="1" applyFill="1" applyBorder="1" applyAlignment="1" applyProtection="1">
      <alignment horizontal="center" vertical="center"/>
      <protection/>
    </xf>
    <xf numFmtId="14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14" fontId="0" fillId="0" borderId="21" xfId="0" applyNumberFormat="1" applyFont="1" applyFill="1" applyBorder="1" applyAlignment="1" applyProtection="1">
      <alignment horizontal="center" vertical="center"/>
      <protection/>
    </xf>
    <xf numFmtId="175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175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14" fontId="0" fillId="0" borderId="20" xfId="0" applyNumberFormat="1" applyFont="1" applyFill="1" applyBorder="1" applyAlignment="1" applyProtection="1">
      <alignment horizontal="center" vertical="center"/>
      <protection/>
    </xf>
    <xf numFmtId="175" fontId="0" fillId="0" borderId="1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/>
      <protection/>
    </xf>
    <xf numFmtId="14" fontId="0" fillId="0" borderId="11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175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2" borderId="36" xfId="0" applyFont="1" applyFill="1" applyBorder="1" applyAlignment="1" applyProtection="1">
      <alignment horizontal="center" vertical="center" wrapText="1"/>
      <protection/>
    </xf>
    <xf numFmtId="0" fontId="1" fillId="32" borderId="37" xfId="0" applyFont="1" applyFill="1" applyBorder="1" applyAlignment="1" applyProtection="1">
      <alignment horizontal="center" vertical="center" wrapText="1"/>
      <protection/>
    </xf>
    <xf numFmtId="0" fontId="1" fillId="32" borderId="38" xfId="0" applyFont="1" applyFill="1" applyBorder="1" applyAlignment="1" applyProtection="1">
      <alignment horizontal="center" vertical="center" wrapText="1"/>
      <protection/>
    </xf>
    <xf numFmtId="0" fontId="1" fillId="9" borderId="31" xfId="0" applyFont="1" applyFill="1" applyBorder="1" applyAlignment="1" applyProtection="1">
      <alignment horizontal="center" vertical="center" wrapText="1"/>
      <protection/>
    </xf>
    <xf numFmtId="0" fontId="1" fillId="9" borderId="32" xfId="0" applyFont="1" applyFill="1" applyBorder="1" applyAlignment="1" applyProtection="1">
      <alignment horizontal="center" vertical="center" wrapText="1"/>
      <protection/>
    </xf>
    <xf numFmtId="0" fontId="1" fillId="9" borderId="33" xfId="0" applyFont="1" applyFill="1" applyBorder="1" applyAlignment="1" applyProtection="1">
      <alignment horizontal="center" vertical="center" wrapText="1"/>
      <protection/>
    </xf>
    <xf numFmtId="0" fontId="1" fillId="9" borderId="39" xfId="0" applyFont="1" applyFill="1" applyBorder="1" applyAlignment="1" applyProtection="1">
      <alignment horizontal="center" vertical="center" wrapText="1"/>
      <protection/>
    </xf>
    <xf numFmtId="0" fontId="1" fillId="9" borderId="35" xfId="0" applyFont="1" applyFill="1" applyBorder="1" applyAlignment="1" applyProtection="1">
      <alignment horizontal="center" vertical="center" wrapText="1"/>
      <protection/>
    </xf>
    <xf numFmtId="0" fontId="9" fillId="9" borderId="14" xfId="0" applyFont="1" applyFill="1" applyBorder="1" applyAlignment="1" applyProtection="1">
      <alignment horizontal="center" vertical="center" wrapText="1"/>
      <protection/>
    </xf>
    <xf numFmtId="0" fontId="9" fillId="9" borderId="15" xfId="0" applyFont="1" applyFill="1" applyBorder="1" applyAlignment="1" applyProtection="1">
      <alignment horizontal="center" vertical="center" wrapText="1"/>
      <protection/>
    </xf>
    <xf numFmtId="0" fontId="9" fillId="9" borderId="16" xfId="0" applyFont="1" applyFill="1" applyBorder="1" applyAlignment="1" applyProtection="1">
      <alignment horizontal="center" vertical="center" wrapText="1"/>
      <protection/>
    </xf>
    <xf numFmtId="0" fontId="9" fillId="9" borderId="30" xfId="0" applyFont="1" applyFill="1" applyBorder="1" applyAlignment="1" applyProtection="1">
      <alignment horizontal="center" vertical="center" wrapText="1"/>
      <protection/>
    </xf>
    <xf numFmtId="0" fontId="9" fillId="9" borderId="19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/>
      <protection locked="0"/>
    </xf>
    <xf numFmtId="0" fontId="13" fillId="0" borderId="34" xfId="0" applyFont="1" applyFill="1" applyBorder="1" applyAlignment="1" applyProtection="1">
      <alignment horizontal="center" vertical="center" wrapText="1"/>
      <protection locked="0"/>
    </xf>
    <xf numFmtId="14" fontId="13" fillId="0" borderId="34" xfId="0" applyNumberFormat="1" applyFont="1" applyFill="1" applyBorder="1" applyAlignment="1" applyProtection="1">
      <alignment horizontal="center" vertical="center"/>
      <protection locked="0"/>
    </xf>
    <xf numFmtId="175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14" fontId="13" fillId="0" borderId="11" xfId="0" applyNumberFormat="1" applyFont="1" applyFill="1" applyBorder="1" applyAlignment="1" applyProtection="1">
      <alignment horizontal="center" vertical="center"/>
      <protection locked="0"/>
    </xf>
    <xf numFmtId="175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1" xfId="0" applyFont="1" applyFill="1" applyBorder="1" applyAlignment="1" applyProtection="1">
      <alignment horizontal="center" vertical="center"/>
      <protection locked="0"/>
    </xf>
    <xf numFmtId="0" fontId="13" fillId="0" borderId="21" xfId="0" applyFont="1" applyFill="1" applyBorder="1" applyAlignment="1" applyProtection="1">
      <alignment horizontal="center" vertical="center" wrapText="1"/>
      <protection locked="0"/>
    </xf>
    <xf numFmtId="14" fontId="13" fillId="0" borderId="21" xfId="0" applyNumberFormat="1" applyFont="1" applyFill="1" applyBorder="1" applyAlignment="1" applyProtection="1">
      <alignment horizontal="center" vertical="center"/>
      <protection locked="0"/>
    </xf>
    <xf numFmtId="175" fontId="13" fillId="0" borderId="21" xfId="0" applyNumberFormat="1" applyFont="1" applyFill="1" applyBorder="1" applyAlignment="1" applyProtection="1">
      <alignment horizontal="center" vertical="center" wrapText="1"/>
      <protection locked="0"/>
    </xf>
    <xf numFmtId="14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175" fontId="13" fillId="0" borderId="11" xfId="0" applyNumberFormat="1" applyFont="1" applyFill="1" applyBorder="1" applyAlignment="1" applyProtection="1">
      <alignment horizontal="center" vertical="center"/>
      <protection locked="0"/>
    </xf>
    <xf numFmtId="14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22" fillId="0" borderId="11" xfId="0" applyNumberFormat="1" applyFont="1" applyFill="1" applyBorder="1" applyAlignment="1" applyProtection="1">
      <alignment horizontal="center" vertical="center"/>
      <protection locked="0"/>
    </xf>
    <xf numFmtId="14" fontId="22" fillId="0" borderId="21" xfId="0" applyNumberFormat="1" applyFont="1" applyFill="1" applyBorder="1" applyAlignment="1" applyProtection="1">
      <alignment horizontal="center" vertical="center"/>
      <protection locked="0"/>
    </xf>
    <xf numFmtId="175" fontId="13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23" borderId="40" xfId="0" applyFont="1" applyFill="1" applyBorder="1" applyAlignment="1" applyProtection="1">
      <alignment horizontal="center" vertical="center" wrapText="1"/>
      <protection/>
    </xf>
    <xf numFmtId="0" fontId="9" fillId="23" borderId="41" xfId="0" applyFont="1" applyFill="1" applyBorder="1" applyAlignment="1" applyProtection="1">
      <alignment horizontal="center" vertical="center" wrapText="1"/>
      <protection/>
    </xf>
    <xf numFmtId="0" fontId="9" fillId="23" borderId="42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center" vertical="center" wrapText="1"/>
      <protection locked="0"/>
    </xf>
    <xf numFmtId="14" fontId="13" fillId="0" borderId="20" xfId="0" applyNumberFormat="1" applyFont="1" applyFill="1" applyBorder="1" applyAlignment="1" applyProtection="1">
      <alignment horizontal="center" vertical="center"/>
      <protection locked="0"/>
    </xf>
    <xf numFmtId="175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14" fontId="22" fillId="0" borderId="20" xfId="0" applyNumberFormat="1" applyFont="1" applyFill="1" applyBorder="1" applyAlignment="1" applyProtection="1">
      <alignment horizontal="center" vertical="center"/>
      <protection locked="0"/>
    </xf>
    <xf numFmtId="175" fontId="13" fillId="0" borderId="20" xfId="0" applyNumberFormat="1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/>
      <protection locked="0"/>
    </xf>
    <xf numFmtId="0" fontId="13" fillId="0" borderId="21" xfId="0" applyFont="1" applyBorder="1" applyAlignment="1" applyProtection="1">
      <alignment/>
      <protection locked="0"/>
    </xf>
    <xf numFmtId="0" fontId="1" fillId="9" borderId="43" xfId="0" applyFont="1" applyFill="1" applyBorder="1" applyAlignment="1" applyProtection="1">
      <alignment horizontal="center" vertical="center" wrapText="1"/>
      <protection locked="0"/>
    </xf>
    <xf numFmtId="0" fontId="1" fillId="9" borderId="44" xfId="0" applyFont="1" applyFill="1" applyBorder="1" applyAlignment="1" applyProtection="1">
      <alignment horizontal="center" vertical="center" wrapText="1"/>
      <protection locked="0"/>
    </xf>
    <xf numFmtId="0" fontId="1" fillId="9" borderId="45" xfId="0" applyFont="1" applyFill="1" applyBorder="1" applyAlignment="1" applyProtection="1">
      <alignment horizontal="center" vertical="center" wrapText="1"/>
      <protection locked="0"/>
    </xf>
    <xf numFmtId="0" fontId="1" fillId="30" borderId="15" xfId="0" applyFont="1" applyFill="1" applyBorder="1" applyAlignment="1" applyProtection="1">
      <alignment horizontal="center" vertical="center" wrapText="1"/>
      <protection locked="0"/>
    </xf>
    <xf numFmtId="0" fontId="1" fillId="27" borderId="15" xfId="0" applyFont="1" applyFill="1" applyBorder="1" applyAlignment="1" applyProtection="1">
      <alignment horizontal="center" vertical="center" wrapText="1"/>
      <protection locked="0"/>
    </xf>
    <xf numFmtId="0" fontId="1" fillId="9" borderId="15" xfId="0" applyFont="1" applyFill="1" applyBorder="1" applyAlignment="1" applyProtection="1">
      <alignment horizontal="center" vertical="center" wrapText="1"/>
      <protection locked="0"/>
    </xf>
    <xf numFmtId="0" fontId="1" fillId="30" borderId="16" xfId="0" applyFont="1" applyFill="1" applyBorder="1" applyAlignment="1" applyProtection="1">
      <alignment horizontal="center" vertical="center" wrapText="1"/>
      <protection locked="0"/>
    </xf>
    <xf numFmtId="0" fontId="1" fillId="27" borderId="16" xfId="0" applyFont="1" applyFill="1" applyBorder="1" applyAlignment="1" applyProtection="1">
      <alignment horizontal="center" vertical="center" wrapText="1"/>
      <protection locked="0"/>
    </xf>
    <xf numFmtId="0" fontId="1" fillId="9" borderId="16" xfId="0" applyFont="1" applyFill="1" applyBorder="1" applyAlignment="1" applyProtection="1">
      <alignment horizontal="center" vertical="center" wrapText="1"/>
      <protection locked="0"/>
    </xf>
    <xf numFmtId="0" fontId="1" fillId="30" borderId="30" xfId="0" applyFont="1" applyFill="1" applyBorder="1" applyAlignment="1" applyProtection="1">
      <alignment horizontal="center" vertical="center" wrapText="1"/>
      <protection locked="0"/>
    </xf>
    <xf numFmtId="0" fontId="1" fillId="27" borderId="30" xfId="0" applyFont="1" applyFill="1" applyBorder="1" applyAlignment="1" applyProtection="1">
      <alignment horizontal="center" vertical="center" wrapText="1"/>
      <protection locked="0"/>
    </xf>
    <xf numFmtId="0" fontId="1" fillId="9" borderId="30" xfId="0" applyFont="1" applyFill="1" applyBorder="1" applyAlignment="1" applyProtection="1">
      <alignment horizontal="center" vertical="center" wrapText="1"/>
      <protection locked="0"/>
    </xf>
    <xf numFmtId="0" fontId="1" fillId="30" borderId="27" xfId="0" applyFont="1" applyFill="1" applyBorder="1" applyAlignment="1" applyProtection="1">
      <alignment horizontal="center" vertical="center" wrapText="1"/>
      <protection locked="0"/>
    </xf>
    <xf numFmtId="0" fontId="1" fillId="27" borderId="27" xfId="0" applyFont="1" applyFill="1" applyBorder="1" applyAlignment="1" applyProtection="1">
      <alignment horizontal="center" vertical="center" wrapText="1"/>
      <protection locked="0"/>
    </xf>
    <xf numFmtId="0" fontId="1" fillId="9" borderId="27" xfId="0" applyFont="1" applyFill="1" applyBorder="1" applyAlignment="1" applyProtection="1">
      <alignment horizontal="center" vertical="center" wrapText="1"/>
      <protection locked="0"/>
    </xf>
    <xf numFmtId="0" fontId="1" fillId="30" borderId="19" xfId="0" applyFont="1" applyFill="1" applyBorder="1" applyAlignment="1" applyProtection="1">
      <alignment horizontal="center" vertical="center" wrapText="1"/>
      <protection locked="0"/>
    </xf>
    <xf numFmtId="0" fontId="1" fillId="27" borderId="19" xfId="0" applyFont="1" applyFill="1" applyBorder="1" applyAlignment="1" applyProtection="1">
      <alignment horizontal="center" vertical="center" wrapText="1"/>
      <protection locked="0"/>
    </xf>
    <xf numFmtId="0" fontId="1" fillId="9" borderId="19" xfId="0" applyFont="1" applyFill="1" applyBorder="1" applyAlignment="1" applyProtection="1">
      <alignment horizontal="center" vertical="center" wrapText="1"/>
      <protection locked="0"/>
    </xf>
    <xf numFmtId="0" fontId="0" fillId="0" borderId="46" xfId="0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 textRotation="90" wrapText="1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14" fontId="22" fillId="0" borderId="10" xfId="0" applyNumberFormat="1" applyFont="1" applyFill="1" applyBorder="1" applyAlignment="1" applyProtection="1">
      <alignment horizontal="center" vertical="center"/>
      <protection locked="0"/>
    </xf>
    <xf numFmtId="175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32" borderId="48" xfId="0" applyFont="1" applyFill="1" applyBorder="1" applyAlignment="1" applyProtection="1">
      <alignment horizontal="center" vertical="center" wrapText="1"/>
      <protection/>
    </xf>
    <xf numFmtId="0" fontId="1" fillId="9" borderId="10" xfId="0" applyFont="1" applyFill="1" applyBorder="1" applyAlignment="1" applyProtection="1">
      <alignment horizontal="center" vertical="center" wrapText="1"/>
      <protection/>
    </xf>
    <xf numFmtId="0" fontId="1" fillId="27" borderId="10" xfId="0" applyFont="1" applyFill="1" applyBorder="1" applyAlignment="1" applyProtection="1">
      <alignment horizontal="center" vertical="center" wrapText="1"/>
      <protection locked="0"/>
    </xf>
    <xf numFmtId="0" fontId="1" fillId="27" borderId="10" xfId="0" applyFont="1" applyFill="1" applyBorder="1" applyAlignment="1" applyProtection="1">
      <alignment horizontal="center" vertical="center" wrapText="1"/>
      <protection/>
    </xf>
    <xf numFmtId="0" fontId="1" fillId="30" borderId="10" xfId="0" applyFont="1" applyFill="1" applyBorder="1" applyAlignment="1" applyProtection="1">
      <alignment horizontal="center" vertical="center" wrapText="1"/>
      <protection locked="0"/>
    </xf>
    <xf numFmtId="0" fontId="1" fillId="9" borderId="49" xfId="0" applyFont="1" applyFill="1" applyBorder="1" applyAlignment="1" applyProtection="1">
      <alignment horizontal="center" vertical="center" wrapText="1"/>
      <protection locked="0"/>
    </xf>
    <xf numFmtId="0" fontId="1" fillId="32" borderId="50" xfId="0" applyFont="1" applyFill="1" applyBorder="1" applyAlignment="1" applyProtection="1">
      <alignment horizontal="center" vertical="center" wrapText="1"/>
      <protection/>
    </xf>
    <xf numFmtId="0" fontId="1" fillId="9" borderId="20" xfId="0" applyFont="1" applyFill="1" applyBorder="1" applyAlignment="1" applyProtection="1">
      <alignment horizontal="center" vertical="center" wrapText="1"/>
      <protection/>
    </xf>
    <xf numFmtId="0" fontId="1" fillId="27" borderId="20" xfId="0" applyFont="1" applyFill="1" applyBorder="1" applyAlignment="1" applyProtection="1">
      <alignment horizontal="center" vertical="center" wrapText="1"/>
      <protection locked="0"/>
    </xf>
    <xf numFmtId="0" fontId="1" fillId="27" borderId="20" xfId="0" applyFont="1" applyFill="1" applyBorder="1" applyAlignment="1" applyProtection="1">
      <alignment horizontal="center" vertical="center" wrapText="1"/>
      <protection/>
    </xf>
    <xf numFmtId="0" fontId="1" fillId="30" borderId="20" xfId="0" applyFont="1" applyFill="1" applyBorder="1" applyAlignment="1" applyProtection="1">
      <alignment horizontal="center" vertical="center" wrapText="1"/>
      <protection locked="0"/>
    </xf>
    <xf numFmtId="0" fontId="1" fillId="9" borderId="51" xfId="0" applyFont="1" applyFill="1" applyBorder="1" applyAlignment="1" applyProtection="1">
      <alignment horizontal="center" vertical="center" wrapText="1"/>
      <protection locked="0"/>
    </xf>
    <xf numFmtId="0" fontId="13" fillId="0" borderId="52" xfId="0" applyFont="1" applyFill="1" applyBorder="1" applyAlignment="1" applyProtection="1">
      <alignment horizontal="center" vertical="center"/>
      <protection locked="0"/>
    </xf>
    <xf numFmtId="0" fontId="13" fillId="0" borderId="52" xfId="0" applyFont="1" applyFill="1" applyBorder="1" applyAlignment="1" applyProtection="1">
      <alignment horizontal="center" vertical="center" wrapText="1"/>
      <protection locked="0"/>
    </xf>
    <xf numFmtId="14" fontId="22" fillId="0" borderId="52" xfId="0" applyNumberFormat="1" applyFont="1" applyFill="1" applyBorder="1" applyAlignment="1" applyProtection="1">
      <alignment horizontal="center" vertical="center"/>
      <protection locked="0"/>
    </xf>
    <xf numFmtId="175" fontId="13" fillId="0" borderId="52" xfId="0" applyNumberFormat="1" applyFont="1" applyFill="1" applyBorder="1" applyAlignment="1" applyProtection="1">
      <alignment horizontal="center" vertical="center"/>
      <protection locked="0"/>
    </xf>
    <xf numFmtId="0" fontId="1" fillId="23" borderId="52" xfId="0" applyFont="1" applyFill="1" applyBorder="1" applyAlignment="1" applyProtection="1">
      <alignment horizontal="center" vertical="center" wrapText="1"/>
      <protection/>
    </xf>
    <xf numFmtId="0" fontId="1" fillId="23" borderId="52" xfId="0" applyFont="1" applyFill="1" applyBorder="1" applyAlignment="1" applyProtection="1">
      <alignment horizontal="center" vertical="center" wrapText="1"/>
      <protection/>
    </xf>
    <xf numFmtId="0" fontId="1" fillId="23" borderId="52" xfId="0" applyNumberFormat="1" applyFont="1" applyFill="1" applyBorder="1" applyAlignment="1" applyProtection="1">
      <alignment horizontal="center" vertical="center" wrapText="1"/>
      <protection/>
    </xf>
    <xf numFmtId="0" fontId="1" fillId="31" borderId="52" xfId="0" applyFont="1" applyFill="1" applyBorder="1" applyAlignment="1" applyProtection="1">
      <alignment horizontal="center" vertical="center" wrapText="1"/>
      <protection/>
    </xf>
    <xf numFmtId="0" fontId="1" fillId="0" borderId="52" xfId="0" applyFont="1" applyBorder="1" applyAlignment="1" applyProtection="1">
      <alignment horizontal="center" vertical="center" wrapText="1"/>
      <protection/>
    </xf>
    <xf numFmtId="0" fontId="1" fillId="0" borderId="52" xfId="0" applyFont="1" applyBorder="1" applyAlignment="1" applyProtection="1">
      <alignment horizontal="center" vertical="center" wrapText="1"/>
      <protection/>
    </xf>
    <xf numFmtId="0" fontId="1" fillId="32" borderId="53" xfId="0" applyFont="1" applyFill="1" applyBorder="1" applyAlignment="1" applyProtection="1">
      <alignment horizontal="center" vertical="center" wrapText="1"/>
      <protection/>
    </xf>
    <xf numFmtId="0" fontId="1" fillId="9" borderId="52" xfId="0" applyFont="1" applyFill="1" applyBorder="1" applyAlignment="1" applyProtection="1">
      <alignment horizontal="center" vertical="center" wrapText="1"/>
      <protection/>
    </xf>
    <xf numFmtId="0" fontId="1" fillId="27" borderId="52" xfId="0" applyFont="1" applyFill="1" applyBorder="1" applyAlignment="1" applyProtection="1">
      <alignment horizontal="center" vertical="center" wrapText="1"/>
      <protection locked="0"/>
    </xf>
    <xf numFmtId="0" fontId="1" fillId="27" borderId="52" xfId="0" applyFont="1" applyFill="1" applyBorder="1" applyAlignment="1" applyProtection="1">
      <alignment horizontal="center" vertical="center" wrapText="1"/>
      <protection/>
    </xf>
    <xf numFmtId="0" fontId="1" fillId="30" borderId="52" xfId="0" applyFont="1" applyFill="1" applyBorder="1" applyAlignment="1" applyProtection="1">
      <alignment horizontal="center" vertical="center" wrapText="1"/>
      <protection locked="0"/>
    </xf>
    <xf numFmtId="0" fontId="1" fillId="9" borderId="54" xfId="0" applyFont="1" applyFill="1" applyBorder="1" applyAlignment="1" applyProtection="1">
      <alignment horizontal="center" vertical="center" wrapText="1"/>
      <protection locked="0"/>
    </xf>
    <xf numFmtId="0" fontId="1" fillId="9" borderId="55" xfId="0" applyFont="1" applyFill="1" applyBorder="1" applyAlignment="1" applyProtection="1">
      <alignment horizontal="center" vertical="center" wrapText="1"/>
      <protection locked="0"/>
    </xf>
    <xf numFmtId="0" fontId="13" fillId="0" borderId="56" xfId="0" applyFont="1" applyFill="1" applyBorder="1" applyAlignment="1" applyProtection="1">
      <alignment horizontal="center" vertical="center"/>
      <protection locked="0"/>
    </xf>
    <xf numFmtId="0" fontId="13" fillId="0" borderId="56" xfId="0" applyFont="1" applyFill="1" applyBorder="1" applyAlignment="1" applyProtection="1">
      <alignment horizontal="center" vertical="center" wrapText="1"/>
      <protection locked="0"/>
    </xf>
    <xf numFmtId="14" fontId="22" fillId="0" borderId="56" xfId="0" applyNumberFormat="1" applyFont="1" applyFill="1" applyBorder="1" applyAlignment="1" applyProtection="1">
      <alignment horizontal="center" vertical="center"/>
      <protection locked="0"/>
    </xf>
    <xf numFmtId="175" fontId="13" fillId="0" borderId="56" xfId="0" applyNumberFormat="1" applyFont="1" applyFill="1" applyBorder="1" applyAlignment="1" applyProtection="1">
      <alignment horizontal="center" vertical="center"/>
      <protection locked="0"/>
    </xf>
    <xf numFmtId="0" fontId="1" fillId="23" borderId="56" xfId="0" applyFont="1" applyFill="1" applyBorder="1" applyAlignment="1" applyProtection="1">
      <alignment horizontal="center" vertical="center" wrapText="1"/>
      <protection/>
    </xf>
    <xf numFmtId="0" fontId="1" fillId="23" borderId="56" xfId="0" applyFont="1" applyFill="1" applyBorder="1" applyAlignment="1" applyProtection="1">
      <alignment horizontal="center" vertical="center" wrapText="1"/>
      <protection/>
    </xf>
    <xf numFmtId="0" fontId="1" fillId="23" borderId="56" xfId="0" applyNumberFormat="1" applyFont="1" applyFill="1" applyBorder="1" applyAlignment="1" applyProtection="1">
      <alignment horizontal="center" vertical="center" wrapText="1"/>
      <protection/>
    </xf>
    <xf numFmtId="0" fontId="1" fillId="31" borderId="56" xfId="0" applyFont="1" applyFill="1" applyBorder="1" applyAlignment="1" applyProtection="1">
      <alignment horizontal="center" vertical="center" wrapText="1"/>
      <protection/>
    </xf>
    <xf numFmtId="0" fontId="1" fillId="0" borderId="56" xfId="0" applyFont="1" applyBorder="1" applyAlignment="1" applyProtection="1">
      <alignment horizontal="center" vertical="center" wrapText="1"/>
      <protection/>
    </xf>
    <xf numFmtId="0" fontId="1" fillId="0" borderId="56" xfId="0" applyFont="1" applyBorder="1" applyAlignment="1" applyProtection="1">
      <alignment horizontal="center" vertical="center" wrapText="1"/>
      <protection/>
    </xf>
    <xf numFmtId="0" fontId="1" fillId="32" borderId="57" xfId="0" applyFont="1" applyFill="1" applyBorder="1" applyAlignment="1" applyProtection="1">
      <alignment horizontal="center" vertical="center" wrapText="1"/>
      <protection/>
    </xf>
    <xf numFmtId="0" fontId="1" fillId="9" borderId="56" xfId="0" applyFont="1" applyFill="1" applyBorder="1" applyAlignment="1" applyProtection="1">
      <alignment horizontal="center" vertical="center" wrapText="1"/>
      <protection/>
    </xf>
    <xf numFmtId="0" fontId="1" fillId="27" borderId="56" xfId="0" applyFont="1" applyFill="1" applyBorder="1" applyAlignment="1" applyProtection="1">
      <alignment horizontal="center" vertical="center" wrapText="1"/>
      <protection locked="0"/>
    </xf>
    <xf numFmtId="0" fontId="1" fillId="27" borderId="56" xfId="0" applyFont="1" applyFill="1" applyBorder="1" applyAlignment="1" applyProtection="1">
      <alignment horizontal="center" vertical="center" wrapText="1"/>
      <protection/>
    </xf>
    <xf numFmtId="0" fontId="1" fillId="30" borderId="56" xfId="0" applyFont="1" applyFill="1" applyBorder="1" applyAlignment="1" applyProtection="1">
      <alignment horizontal="center" vertical="center" wrapText="1"/>
      <protection locked="0"/>
    </xf>
    <xf numFmtId="0" fontId="1" fillId="9" borderId="58" xfId="0" applyFont="1" applyFill="1" applyBorder="1" applyAlignment="1" applyProtection="1">
      <alignment horizontal="center" vertical="center" wrapText="1"/>
      <protection locked="0"/>
    </xf>
    <xf numFmtId="0" fontId="0" fillId="0" borderId="59" xfId="0" applyBorder="1" applyAlignment="1">
      <alignment horizontal="center" vertical="center" textRotation="90" wrapText="1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" fillId="6" borderId="20" xfId="0" applyFont="1" applyFill="1" applyBorder="1" applyAlignment="1" applyProtection="1">
      <alignment horizontal="center" vertical="center" wrapText="1"/>
      <protection locked="0"/>
    </xf>
    <xf numFmtId="0" fontId="1" fillId="6" borderId="52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/>
      <protection/>
    </xf>
    <xf numFmtId="0" fontId="1" fillId="6" borderId="21" xfId="0" applyFont="1" applyFill="1" applyBorder="1" applyAlignment="1" applyProtection="1">
      <alignment horizontal="center" vertical="center" wrapText="1"/>
      <protection locked="0"/>
    </xf>
    <xf numFmtId="0" fontId="1" fillId="9" borderId="60" xfId="0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/>
      <protection/>
    </xf>
    <xf numFmtId="0" fontId="9" fillId="27" borderId="0" xfId="0" applyFont="1" applyFill="1" applyBorder="1" applyAlignment="1" applyProtection="1">
      <alignment horizontal="center" vertical="center" wrapText="1"/>
      <protection/>
    </xf>
    <xf numFmtId="0" fontId="9" fillId="30" borderId="0" xfId="0" applyFont="1" applyFill="1" applyBorder="1" applyAlignment="1" applyProtection="1">
      <alignment horizontal="center" vertical="center" wrapText="1"/>
      <protection/>
    </xf>
    <xf numFmtId="0" fontId="9" fillId="9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30" borderId="10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17" fillId="26" borderId="61" xfId="0" applyFont="1" applyFill="1" applyBorder="1" applyAlignment="1" applyProtection="1">
      <alignment horizontal="center" vertical="center" wrapText="1"/>
      <protection/>
    </xf>
    <xf numFmtId="0" fontId="0" fillId="0" borderId="61" xfId="0" applyFont="1" applyBorder="1" applyAlignment="1" applyProtection="1">
      <alignment horizontal="center" wrapText="1"/>
      <protection/>
    </xf>
    <xf numFmtId="0" fontId="0" fillId="0" borderId="22" xfId="0" applyFont="1" applyBorder="1" applyAlignment="1" applyProtection="1">
      <alignment horizontal="center" wrapText="1"/>
      <protection/>
    </xf>
    <xf numFmtId="0" fontId="23" fillId="0" borderId="62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24" fillId="0" borderId="65" xfId="0" applyFont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16" fillId="33" borderId="26" xfId="0" applyFont="1" applyFill="1" applyBorder="1" applyAlignment="1" applyProtection="1">
      <alignment horizontal="center" vertical="center" wrapText="1"/>
      <protection/>
    </xf>
    <xf numFmtId="0" fontId="16" fillId="33" borderId="25" xfId="0" applyFont="1" applyFill="1" applyBorder="1" applyAlignment="1" applyProtection="1">
      <alignment horizontal="center" vertical="center" wrapText="1"/>
      <protection/>
    </xf>
    <xf numFmtId="0" fontId="16" fillId="33" borderId="66" xfId="0" applyFont="1" applyFill="1" applyBorder="1" applyAlignment="1" applyProtection="1">
      <alignment horizontal="center" vertical="center" wrapText="1"/>
      <protection/>
    </xf>
    <xf numFmtId="0" fontId="16" fillId="33" borderId="67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0" fillId="6" borderId="20" xfId="0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" fillId="9" borderId="10" xfId="0" applyFont="1" applyFill="1" applyBorder="1" applyAlignment="1" applyProtection="1">
      <alignment horizontal="center" vertical="center" wrapText="1"/>
      <protection/>
    </xf>
    <xf numFmtId="0" fontId="0" fillId="9" borderId="20" xfId="0" applyFill="1" applyBorder="1" applyAlignment="1" applyProtection="1">
      <alignment horizontal="center" vertical="center" wrapText="1"/>
      <protection/>
    </xf>
    <xf numFmtId="0" fontId="1" fillId="27" borderId="1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1" fillId="30" borderId="1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9" fillId="27" borderId="10" xfId="0" applyFont="1" applyFill="1" applyBorder="1" applyAlignment="1" applyProtection="1">
      <alignment horizontal="center" vertical="center" wrapText="1"/>
      <protection/>
    </xf>
    <xf numFmtId="0" fontId="12" fillId="9" borderId="13" xfId="0" applyFont="1" applyFill="1" applyBorder="1" applyAlignment="1" applyProtection="1">
      <alignment horizontal="center" vertical="center" wrapText="1"/>
      <protection/>
    </xf>
    <xf numFmtId="0" fontId="12" fillId="9" borderId="12" xfId="0" applyFont="1" applyFill="1" applyBorder="1" applyAlignment="1" applyProtection="1">
      <alignment horizontal="center" vertical="center" wrapText="1"/>
      <protection/>
    </xf>
    <xf numFmtId="0" fontId="20" fillId="6" borderId="0" xfId="0" applyFont="1" applyFill="1" applyBorder="1" applyAlignment="1" applyProtection="1">
      <alignment horizontal="center" vertical="center" wrapText="1"/>
      <protection/>
    </xf>
    <xf numFmtId="0" fontId="20" fillId="6" borderId="0" xfId="0" applyFont="1" applyFill="1" applyBorder="1" applyAlignment="1" applyProtection="1">
      <alignment/>
      <protection/>
    </xf>
    <xf numFmtId="0" fontId="18" fillId="34" borderId="0" xfId="0" applyFont="1" applyFill="1" applyBorder="1" applyAlignment="1" applyProtection="1">
      <alignment horizontal="center" vertical="center" wrapText="1"/>
      <protection/>
    </xf>
    <xf numFmtId="0" fontId="19" fillId="34" borderId="0" xfId="0" applyFont="1" applyFill="1" applyAlignment="1" applyProtection="1">
      <alignment horizontal="center" vertical="center"/>
      <protection/>
    </xf>
    <xf numFmtId="0" fontId="9" fillId="23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68" xfId="0" applyFont="1" applyBorder="1" applyAlignment="1" applyProtection="1">
      <alignment horizontal="center" vertical="center" wrapText="1"/>
      <protection/>
    </xf>
    <xf numFmtId="0" fontId="24" fillId="0" borderId="46" xfId="0" applyFont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60" fillId="0" borderId="13" xfId="0" applyFont="1" applyBorder="1" applyAlignment="1" applyProtection="1">
      <alignment horizontal="center" vertical="center" wrapText="1"/>
      <protection/>
    </xf>
    <xf numFmtId="0" fontId="61" fillId="0" borderId="69" xfId="0" applyFont="1" applyBorder="1" applyAlignment="1" applyProtection="1">
      <alignment horizontal="center" vertical="center" wrapText="1"/>
      <protection/>
    </xf>
    <xf numFmtId="0" fontId="9" fillId="27" borderId="17" xfId="0" applyFont="1" applyFill="1" applyBorder="1" applyAlignment="1" applyProtection="1">
      <alignment horizontal="center" vertical="center" wrapText="1"/>
      <protection/>
    </xf>
    <xf numFmtId="0" fontId="12" fillId="0" borderId="70" xfId="0" applyFont="1" applyBorder="1" applyAlignment="1" applyProtection="1">
      <alignment horizontal="center" vertical="center" wrapText="1"/>
      <protection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23" fillId="0" borderId="73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17" fillId="26" borderId="18" xfId="0" applyFont="1" applyFill="1" applyBorder="1" applyAlignment="1" applyProtection="1">
      <alignment horizontal="center" vertical="center" wrapText="1"/>
      <protection/>
    </xf>
    <xf numFmtId="0" fontId="17" fillId="26" borderId="76" xfId="0" applyFont="1" applyFill="1" applyBorder="1" applyAlignment="1" applyProtection="1">
      <alignment horizontal="center" vertical="center" wrapText="1"/>
      <protection/>
    </xf>
    <xf numFmtId="0" fontId="0" fillId="0" borderId="76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horizontal="center" wrapText="1"/>
      <protection/>
    </xf>
    <xf numFmtId="0" fontId="17" fillId="26" borderId="26" xfId="0" applyFont="1" applyFill="1" applyBorder="1" applyAlignment="1" applyProtection="1">
      <alignment horizontal="center" vertical="center" wrapText="1"/>
      <protection/>
    </xf>
    <xf numFmtId="0" fontId="17" fillId="26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25" xfId="0" applyFont="1" applyBorder="1" applyAlignment="1" applyProtection="1">
      <alignment horizont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9" fillId="9" borderId="18" xfId="0" applyFont="1" applyFill="1" applyBorder="1" applyAlignment="1" applyProtection="1">
      <alignment horizontal="center" vertical="center" wrapText="1"/>
      <protection/>
    </xf>
    <xf numFmtId="0" fontId="17" fillId="26" borderId="2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0</xdr:row>
      <xdr:rowOff>0</xdr:rowOff>
    </xdr:from>
    <xdr:to>
      <xdr:col>13</xdr:col>
      <xdr:colOff>66675</xdr:colOff>
      <xdr:row>0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0</xdr:row>
      <xdr:rowOff>0</xdr:rowOff>
    </xdr:from>
    <xdr:to>
      <xdr:col>2</xdr:col>
      <xdr:colOff>838200</xdr:colOff>
      <xdr:row>0</xdr:row>
      <xdr:rowOff>0</xdr:rowOff>
    </xdr:to>
    <xdr:pic>
      <xdr:nvPicPr>
        <xdr:cNvPr id="2" name="Picture 22" descr="NOUVEAU LOGO ffka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142875</xdr:colOff>
      <xdr:row>0</xdr:row>
      <xdr:rowOff>0</xdr:rowOff>
    </xdr:to>
    <xdr:sp>
      <xdr:nvSpPr>
        <xdr:cNvPr id="3" name="Line 267"/>
        <xdr:cNvSpPr>
          <a:spLocks/>
        </xdr:cNvSpPr>
      </xdr:nvSpPr>
      <xdr:spPr>
        <a:xfrm flipH="1">
          <a:off x="942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342900</xdr:colOff>
      <xdr:row>0</xdr:row>
      <xdr:rowOff>0</xdr:rowOff>
    </xdr:from>
    <xdr:to>
      <xdr:col>26</xdr:col>
      <xdr:colOff>104775</xdr:colOff>
      <xdr:row>0</xdr:row>
      <xdr:rowOff>0</xdr:rowOff>
    </xdr:to>
    <xdr:sp>
      <xdr:nvSpPr>
        <xdr:cNvPr id="4" name="Line 269"/>
        <xdr:cNvSpPr>
          <a:spLocks/>
        </xdr:cNvSpPr>
      </xdr:nvSpPr>
      <xdr:spPr>
        <a:xfrm flipH="1">
          <a:off x="942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390525</xdr:colOff>
      <xdr:row>0</xdr:row>
      <xdr:rowOff>0</xdr:rowOff>
    </xdr:from>
    <xdr:to>
      <xdr:col>28</xdr:col>
      <xdr:colOff>142875</xdr:colOff>
      <xdr:row>0</xdr:row>
      <xdr:rowOff>0</xdr:rowOff>
    </xdr:to>
    <xdr:sp>
      <xdr:nvSpPr>
        <xdr:cNvPr id="5" name="Line 270"/>
        <xdr:cNvSpPr>
          <a:spLocks/>
        </xdr:cNvSpPr>
      </xdr:nvSpPr>
      <xdr:spPr>
        <a:xfrm flipH="1">
          <a:off x="942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2</xdr:row>
      <xdr:rowOff>28575</xdr:rowOff>
    </xdr:from>
    <xdr:to>
      <xdr:col>14</xdr:col>
      <xdr:colOff>647700</xdr:colOff>
      <xdr:row>2</xdr:row>
      <xdr:rowOff>438150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16859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342900</xdr:colOff>
      <xdr:row>6</xdr:row>
      <xdr:rowOff>123825</xdr:rowOff>
    </xdr:from>
    <xdr:to>
      <xdr:col>26</xdr:col>
      <xdr:colOff>104775</xdr:colOff>
      <xdr:row>7</xdr:row>
      <xdr:rowOff>9525</xdr:rowOff>
    </xdr:to>
    <xdr:sp>
      <xdr:nvSpPr>
        <xdr:cNvPr id="7" name="Line 269"/>
        <xdr:cNvSpPr>
          <a:spLocks/>
        </xdr:cNvSpPr>
      </xdr:nvSpPr>
      <xdr:spPr>
        <a:xfrm flipH="1">
          <a:off x="9420225" y="34290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2</xdr:row>
      <xdr:rowOff>152400</xdr:rowOff>
    </xdr:from>
    <xdr:to>
      <xdr:col>8</xdr:col>
      <xdr:colOff>1019175</xdr:colOff>
      <xdr:row>4</xdr:row>
      <xdr:rowOff>180975</xdr:rowOff>
    </xdr:to>
    <xdr:pic>
      <xdr:nvPicPr>
        <xdr:cNvPr id="8" name="Picture 7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01075" y="1809750"/>
          <a:ext cx="819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2</xdr:row>
      <xdr:rowOff>200025</xdr:rowOff>
    </xdr:from>
    <xdr:to>
      <xdr:col>2</xdr:col>
      <xdr:colOff>904875</xdr:colOff>
      <xdr:row>4</xdr:row>
      <xdr:rowOff>9525</xdr:rowOff>
    </xdr:to>
    <xdr:pic>
      <xdr:nvPicPr>
        <xdr:cNvPr id="9" name="Imag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8150" y="1857375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SE%20DE%20COMPETITEURS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Categories"/>
      <sheetName val="Feuil3"/>
      <sheetName val="Feuil1"/>
      <sheetName val="Résultats"/>
      <sheetName val="Pesée"/>
      <sheetName val="Résultats général"/>
    </sheetNames>
    <sheetDataSet>
      <sheetData sheetId="3">
        <row r="1">
          <cell r="B1" t="str">
            <v>Clas.</v>
          </cell>
          <cell r="C1">
            <v>16</v>
          </cell>
          <cell r="D1">
            <v>17</v>
          </cell>
          <cell r="E1">
            <v>18</v>
          </cell>
          <cell r="F1">
            <v>19</v>
          </cell>
          <cell r="G1">
            <v>20</v>
          </cell>
          <cell r="H1">
            <v>21</v>
          </cell>
          <cell r="I1">
            <v>22</v>
          </cell>
          <cell r="J1">
            <v>23</v>
          </cell>
          <cell r="K1">
            <v>24</v>
          </cell>
          <cell r="L1">
            <v>25</v>
          </cell>
          <cell r="M1">
            <v>26</v>
          </cell>
          <cell r="N1">
            <v>27</v>
          </cell>
          <cell r="O1">
            <v>28</v>
          </cell>
          <cell r="P1">
            <v>29</v>
          </cell>
          <cell r="Q1">
            <v>30</v>
          </cell>
          <cell r="R1">
            <v>31</v>
          </cell>
          <cell r="S1">
            <v>32</v>
          </cell>
          <cell r="T1">
            <v>33</v>
          </cell>
          <cell r="U1">
            <v>34</v>
          </cell>
          <cell r="V1">
            <v>35</v>
          </cell>
          <cell r="W1">
            <v>36</v>
          </cell>
          <cell r="X1">
            <v>37</v>
          </cell>
          <cell r="Y1">
            <v>38</v>
          </cell>
          <cell r="Z1">
            <v>39</v>
          </cell>
          <cell r="AA1">
            <v>40</v>
          </cell>
          <cell r="AB1">
            <v>41</v>
          </cell>
          <cell r="AC1">
            <v>42</v>
          </cell>
          <cell r="AD1">
            <v>43</v>
          </cell>
          <cell r="AE1">
            <v>44</v>
          </cell>
          <cell r="AF1">
            <v>45</v>
          </cell>
          <cell r="AG1">
            <v>46</v>
          </cell>
          <cell r="AH1">
            <v>47</v>
          </cell>
          <cell r="AI1">
            <v>48</v>
          </cell>
          <cell r="AJ1">
            <v>49</v>
          </cell>
          <cell r="AK1">
            <v>50</v>
          </cell>
          <cell r="AL1">
            <v>51</v>
          </cell>
          <cell r="AM1">
            <v>52</v>
          </cell>
          <cell r="AN1">
            <v>53</v>
          </cell>
          <cell r="AO1">
            <v>54</v>
          </cell>
          <cell r="AP1">
            <v>55</v>
          </cell>
          <cell r="AQ1">
            <v>56</v>
          </cell>
          <cell r="AR1">
            <v>57</v>
          </cell>
          <cell r="AS1">
            <v>58</v>
          </cell>
          <cell r="AT1">
            <v>59</v>
          </cell>
          <cell r="AU1">
            <v>60</v>
          </cell>
          <cell r="AV1">
            <v>61</v>
          </cell>
          <cell r="AW1">
            <v>62</v>
          </cell>
          <cell r="AX1">
            <v>63</v>
          </cell>
          <cell r="AY1">
            <v>64</v>
          </cell>
          <cell r="AZ1">
            <v>65</v>
          </cell>
          <cell r="BA1">
            <v>66</v>
          </cell>
          <cell r="BB1">
            <v>67</v>
          </cell>
          <cell r="BC1">
            <v>68</v>
          </cell>
          <cell r="BD1">
            <v>69</v>
          </cell>
          <cell r="BE1">
            <v>70</v>
          </cell>
          <cell r="BF1">
            <v>71</v>
          </cell>
          <cell r="BG1">
            <v>72</v>
          </cell>
          <cell r="BH1">
            <v>73</v>
          </cell>
          <cell r="BI1">
            <v>74</v>
          </cell>
          <cell r="BJ1">
            <v>75</v>
          </cell>
          <cell r="BK1">
            <v>76</v>
          </cell>
          <cell r="BL1">
            <v>77</v>
          </cell>
          <cell r="BM1">
            <v>78</v>
          </cell>
          <cell r="BN1">
            <v>79</v>
          </cell>
          <cell r="BO1">
            <v>80</v>
          </cell>
          <cell r="BP1">
            <v>81</v>
          </cell>
          <cell r="BQ1">
            <v>82</v>
          </cell>
          <cell r="BR1">
            <v>83</v>
          </cell>
          <cell r="BS1">
            <v>84</v>
          </cell>
          <cell r="BT1">
            <v>85</v>
          </cell>
          <cell r="BU1">
            <v>86</v>
          </cell>
          <cell r="BV1">
            <v>87</v>
          </cell>
          <cell r="BW1">
            <v>88</v>
          </cell>
          <cell r="BX1">
            <v>89</v>
          </cell>
          <cell r="BY1">
            <v>90</v>
          </cell>
          <cell r="BZ1">
            <v>91</v>
          </cell>
          <cell r="CA1">
            <v>92</v>
          </cell>
          <cell r="CB1">
            <v>93</v>
          </cell>
          <cell r="CC1">
            <v>94</v>
          </cell>
          <cell r="CD1">
            <v>95</v>
          </cell>
          <cell r="CE1">
            <v>96</v>
          </cell>
          <cell r="CF1">
            <v>97</v>
          </cell>
          <cell r="CG1">
            <v>98</v>
          </cell>
          <cell r="CH1">
            <v>99</v>
          </cell>
          <cell r="CI1">
            <v>100</v>
          </cell>
          <cell r="CJ1">
            <v>101</v>
          </cell>
          <cell r="CK1">
            <v>102</v>
          </cell>
          <cell r="CL1">
            <v>103</v>
          </cell>
          <cell r="CM1">
            <v>104</v>
          </cell>
          <cell r="CN1">
            <v>105</v>
          </cell>
          <cell r="CO1">
            <v>106</v>
          </cell>
          <cell r="CP1">
            <v>107</v>
          </cell>
          <cell r="CQ1">
            <v>108</v>
          </cell>
          <cell r="CR1">
            <v>109</v>
          </cell>
          <cell r="CS1">
            <v>110</v>
          </cell>
          <cell r="CT1">
            <v>111</v>
          </cell>
          <cell r="CU1">
            <v>112</v>
          </cell>
          <cell r="CV1">
            <v>113</v>
          </cell>
          <cell r="CW1">
            <v>114</v>
          </cell>
          <cell r="CX1">
            <v>115</v>
          </cell>
          <cell r="CY1">
            <v>116</v>
          </cell>
          <cell r="CZ1">
            <v>117</v>
          </cell>
          <cell r="DA1">
            <v>118</v>
          </cell>
          <cell r="DB1">
            <v>119</v>
          </cell>
          <cell r="DC1">
            <v>120</v>
          </cell>
          <cell r="DD1">
            <v>121</v>
          </cell>
          <cell r="DE1">
            <v>122</v>
          </cell>
          <cell r="DF1">
            <v>123</v>
          </cell>
          <cell r="DG1">
            <v>124</v>
          </cell>
          <cell r="DH1">
            <v>125</v>
          </cell>
          <cell r="DI1">
            <v>126</v>
          </cell>
          <cell r="DJ1">
            <v>127</v>
          </cell>
          <cell r="DK1">
            <v>128</v>
          </cell>
          <cell r="DL1">
            <v>129</v>
          </cell>
          <cell r="DM1">
            <v>130</v>
          </cell>
        </row>
        <row r="2">
          <cell r="A2" t="str">
            <v>BENJAMINES</v>
          </cell>
          <cell r="B2">
            <v>11</v>
          </cell>
        </row>
        <row r="3">
          <cell r="A3" t="str">
            <v>BENJAMINS</v>
          </cell>
          <cell r="B3">
            <v>10</v>
          </cell>
        </row>
        <row r="4">
          <cell r="A4" t="str">
            <v>CADETS G</v>
          </cell>
          <cell r="B4">
            <v>14</v>
          </cell>
        </row>
        <row r="5">
          <cell r="A5" t="str">
            <v>CADETTES F</v>
          </cell>
          <cell r="B5">
            <v>15</v>
          </cell>
        </row>
        <row r="6">
          <cell r="A6" t="str">
            <v>JUNIORS F</v>
          </cell>
          <cell r="B6">
            <v>16</v>
          </cell>
        </row>
        <row r="7">
          <cell r="A7" t="str">
            <v>JUNIORS G</v>
          </cell>
          <cell r="B7">
            <v>17</v>
          </cell>
        </row>
        <row r="8">
          <cell r="A8" t="str">
            <v>MINI POUSS F</v>
          </cell>
          <cell r="B8">
            <v>1</v>
          </cell>
        </row>
        <row r="9">
          <cell r="A9" t="str">
            <v>MINI POUSS G</v>
          </cell>
          <cell r="B9">
            <v>5</v>
          </cell>
        </row>
        <row r="10">
          <cell r="A10" t="str">
            <v>MINIMES F</v>
          </cell>
          <cell r="B10">
            <v>13</v>
          </cell>
        </row>
        <row r="11">
          <cell r="A11" t="str">
            <v>MINIMES G</v>
          </cell>
          <cell r="B11">
            <v>12</v>
          </cell>
        </row>
        <row r="12">
          <cell r="A12" t="str">
            <v>POUSSINES</v>
          </cell>
          <cell r="B12">
            <v>3</v>
          </cell>
        </row>
        <row r="13">
          <cell r="A13" t="str">
            <v>POUSSINS</v>
          </cell>
          <cell r="B13">
            <v>2</v>
          </cell>
        </row>
        <row r="14">
          <cell r="A14" t="str">
            <v>POUSSINS 2</v>
          </cell>
          <cell r="B14">
            <v>4</v>
          </cell>
        </row>
        <row r="15">
          <cell r="A15" t="str">
            <v>PUPILLES</v>
          </cell>
          <cell r="B15">
            <v>6</v>
          </cell>
        </row>
        <row r="16">
          <cell r="A16" t="str">
            <v>PUPILLES 2</v>
          </cell>
          <cell r="B16">
            <v>8</v>
          </cell>
        </row>
        <row r="17">
          <cell r="A17" t="str">
            <v>PUPILLES F</v>
          </cell>
          <cell r="B17">
            <v>7</v>
          </cell>
        </row>
        <row r="18">
          <cell r="A18" t="str">
            <v>PUPILLES F 2</v>
          </cell>
          <cell r="B18">
            <v>9</v>
          </cell>
        </row>
        <row r="19">
          <cell r="A19" t="str">
            <v>SENIORS F</v>
          </cell>
          <cell r="B19">
            <v>19</v>
          </cell>
        </row>
        <row r="20">
          <cell r="A20" t="str">
            <v>SENIORS G</v>
          </cell>
          <cell r="B20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2"/>
  <sheetViews>
    <sheetView showGridLines="0" tabSelected="1" zoomScale="70" zoomScaleNormal="70" zoomScalePageLayoutView="0" workbookViewId="0" topLeftCell="A1">
      <selection activeCell="AE6" sqref="AE6"/>
    </sheetView>
  </sheetViews>
  <sheetFormatPr defaultColWidth="11.00390625" defaultRowHeight="14.25"/>
  <cols>
    <col min="1" max="1" width="10.875" style="26" customWidth="1"/>
    <col min="2" max="2" width="11.00390625" style="26" customWidth="1"/>
    <col min="3" max="3" width="36.125" style="26" customWidth="1"/>
    <col min="4" max="4" width="14.75390625" style="26" hidden="1" customWidth="1"/>
    <col min="5" max="5" width="15.875" style="26" customWidth="1"/>
    <col min="6" max="7" width="14.125" style="26" customWidth="1"/>
    <col min="8" max="8" width="8.125" style="26" customWidth="1"/>
    <col min="9" max="9" width="13.375" style="26" customWidth="1"/>
    <col min="10" max="10" width="13.375" style="26" hidden="1" customWidth="1"/>
    <col min="11" max="11" width="11.875" style="26" hidden="1" customWidth="1"/>
    <col min="12" max="13" width="11.00390625" style="26" hidden="1" customWidth="1"/>
    <col min="14" max="14" width="18.125" style="26" hidden="1" customWidth="1"/>
    <col min="15" max="20" width="11.00390625" style="26" hidden="1" customWidth="1"/>
    <col min="21" max="21" width="10.00390625" style="26" hidden="1" customWidth="1"/>
    <col min="22" max="22" width="0.875" style="26" hidden="1" customWidth="1"/>
    <col min="23" max="23" width="12.125" style="26" hidden="1" customWidth="1"/>
    <col min="24" max="24" width="9.75390625" style="26" hidden="1" customWidth="1"/>
    <col min="25" max="25" width="12.00390625" style="26" hidden="1" customWidth="1"/>
    <col min="26" max="26" width="8.875" style="26" hidden="1" customWidth="1"/>
    <col min="27" max="27" width="11.875" style="26" hidden="1" customWidth="1"/>
    <col min="28" max="28" width="10.125" style="26" hidden="1" customWidth="1"/>
    <col min="29" max="29" width="12.375" style="26" hidden="1" customWidth="1"/>
    <col min="30" max="16384" width="11.00390625" style="26" customWidth="1"/>
  </cols>
  <sheetData>
    <row r="1" spans="1:28" ht="65.25" customHeight="1">
      <c r="A1" s="295" t="s">
        <v>65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6"/>
      <c r="Z1" s="296"/>
      <c r="AA1" s="296"/>
      <c r="AB1" s="296"/>
    </row>
    <row r="2" spans="1:28" ht="65.25" customHeight="1">
      <c r="A2" s="297" t="s">
        <v>60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</row>
    <row r="3" spans="1:29" ht="34.5" customHeight="1">
      <c r="A3" s="327" t="s">
        <v>46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1"/>
    </row>
    <row r="4" spans="1:29" ht="34.5" customHeight="1">
      <c r="A4" s="327" t="s">
        <v>61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1"/>
    </row>
    <row r="5" spans="1:29" ht="34.5" customHeight="1">
      <c r="A5" s="327" t="s">
        <v>66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1"/>
    </row>
    <row r="6" spans="1:29" ht="26.25" customHeight="1">
      <c r="A6" s="288"/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8"/>
      <c r="Q6" s="1"/>
      <c r="R6" s="1"/>
      <c r="S6" s="1"/>
      <c r="T6" s="9"/>
      <c r="U6" s="281" t="s">
        <v>49</v>
      </c>
      <c r="V6" s="328" t="s">
        <v>14</v>
      </c>
      <c r="W6" s="309" t="s">
        <v>15</v>
      </c>
      <c r="X6" s="290" t="s">
        <v>50</v>
      </c>
      <c r="Y6" s="250" t="s">
        <v>15</v>
      </c>
      <c r="Z6" s="287" t="s">
        <v>16</v>
      </c>
      <c r="AA6" s="292" t="s">
        <v>15</v>
      </c>
      <c r="AB6" s="285" t="s">
        <v>51</v>
      </c>
      <c r="AC6" s="299" t="s">
        <v>15</v>
      </c>
    </row>
    <row r="7" spans="1:34" ht="65.25" customHeight="1">
      <c r="A7" s="293"/>
      <c r="B7" s="294"/>
      <c r="C7" s="2" t="s">
        <v>0</v>
      </c>
      <c r="D7" s="2" t="s">
        <v>24</v>
      </c>
      <c r="E7" s="2" t="s">
        <v>36</v>
      </c>
      <c r="F7" s="2" t="s">
        <v>1</v>
      </c>
      <c r="G7" s="2" t="s">
        <v>37</v>
      </c>
      <c r="H7" s="3" t="s">
        <v>2</v>
      </c>
      <c r="I7" s="4" t="s">
        <v>3</v>
      </c>
      <c r="J7" s="5" t="s">
        <v>4</v>
      </c>
      <c r="K7" s="5" t="s">
        <v>17</v>
      </c>
      <c r="L7" s="5" t="s">
        <v>18</v>
      </c>
      <c r="M7" s="5" t="s">
        <v>19</v>
      </c>
      <c r="N7" s="10" t="s">
        <v>20</v>
      </c>
      <c r="O7" s="5" t="s">
        <v>21</v>
      </c>
      <c r="P7" s="5"/>
      <c r="Q7" s="6" t="s">
        <v>22</v>
      </c>
      <c r="R7" s="5" t="s">
        <v>22</v>
      </c>
      <c r="S7" s="5" t="s">
        <v>22</v>
      </c>
      <c r="T7" s="5" t="s">
        <v>22</v>
      </c>
      <c r="U7" s="282"/>
      <c r="V7" s="286"/>
      <c r="W7" s="251"/>
      <c r="X7" s="251"/>
      <c r="Y7" s="251"/>
      <c r="Z7" s="251"/>
      <c r="AA7" s="251"/>
      <c r="AB7" s="286"/>
      <c r="AC7" s="251"/>
      <c r="AH7" s="248"/>
    </row>
    <row r="8" spans="1:29" ht="16.5" customHeight="1" hidden="1">
      <c r="A8" s="300" t="s">
        <v>25</v>
      </c>
      <c r="B8" s="284">
        <v>-38</v>
      </c>
      <c r="C8" s="104" t="s">
        <v>5</v>
      </c>
      <c r="D8" s="105" t="s">
        <v>6</v>
      </c>
      <c r="E8" s="105" t="s">
        <v>23</v>
      </c>
      <c r="F8" s="106">
        <v>36923</v>
      </c>
      <c r="G8" s="104" t="s">
        <v>7</v>
      </c>
      <c r="H8" s="104" t="s">
        <v>8</v>
      </c>
      <c r="I8" s="107">
        <v>32</v>
      </c>
      <c r="J8" s="7" t="e">
        <f>IF(H8="M",VLOOKUP(M8,#REF!,2),IF(H8="F",VLOOKUP(M8,#REF!,3),""))</f>
        <v>#REF!</v>
      </c>
      <c r="K8" s="5" t="e">
        <f>INDEX(#REF!,R8,S8)</f>
        <v>#REF!</v>
      </c>
      <c r="L8" s="11" t="e">
        <f>VLOOKUP(D8,#REF!,2,)</f>
        <v>#REF!</v>
      </c>
      <c r="M8" s="7">
        <f aca="true" t="shared" si="0" ref="M8:M74">YEAR(F8)</f>
        <v>2001</v>
      </c>
      <c r="N8" s="34" t="e">
        <f aca="true" t="shared" si="1" ref="N8:N74">CONCATENATE(J8," ",K8)</f>
        <v>#REF!</v>
      </c>
      <c r="O8" s="12" t="e">
        <f>SUM(IF(W8=1,3,IF(W8=2,2,IF(W8=3,1,0))),IF(V8=1,3,IF(V8=2,2,IF(V8=3,1,0))),IF(Y8=1,3,IF(Y8=2,2,IF(Y8=3,1,0))),IF(AA8=1,3,IF(AA8=2,2,IF(AA8=3,1,0))),IF(AC8=1,3,IF(AC8=2,2,IF(AC8=3,1,0))))+SUM(U8,#REF!,X8,Z8,AB8)</f>
        <v>#REF!</v>
      </c>
      <c r="P8" s="13"/>
      <c r="Q8" s="14">
        <f aca="true" t="shared" si="2" ref="Q8:Q74">ROUNDUP(I8,0)</f>
        <v>32</v>
      </c>
      <c r="R8" s="7" t="e">
        <f>MATCH(J8,'[1]Feuil1'!$A:$A,0)</f>
        <v>#REF!</v>
      </c>
      <c r="S8" s="15">
        <f>MATCH(Q8,'[1]Feuil1'!$1:$1,0)</f>
        <v>19</v>
      </c>
      <c r="T8" s="7" t="e">
        <f>VLOOKUP(J8,'[1]Feuil1'!$A$2:$B$20,2)</f>
        <v>#REF!</v>
      </c>
      <c r="U8" s="74"/>
      <c r="V8" s="60"/>
      <c r="W8" s="16"/>
      <c r="X8" s="17"/>
      <c r="Y8" s="17"/>
      <c r="Z8" s="16"/>
      <c r="AA8" s="16"/>
      <c r="AB8" s="134"/>
      <c r="AC8" s="18"/>
    </row>
    <row r="9" spans="1:29" ht="16.5" customHeight="1" hidden="1">
      <c r="A9" s="301"/>
      <c r="B9" s="284"/>
      <c r="C9" s="104"/>
      <c r="D9" s="105"/>
      <c r="E9" s="105"/>
      <c r="F9" s="106"/>
      <c r="G9" s="105"/>
      <c r="H9" s="105"/>
      <c r="I9" s="108"/>
      <c r="J9" s="7">
        <f>IF(H9="M",VLOOKUP(M9,#REF!,2),IF(H9="F",VLOOKUP(M9,#REF!,3),""))</f>
      </c>
      <c r="K9" s="5" t="e">
        <f>INDEX(#REF!,R9,S9)</f>
        <v>#REF!</v>
      </c>
      <c r="L9" s="11" t="e">
        <f>VLOOKUP(D9,#REF!,2,)</f>
        <v>#REF!</v>
      </c>
      <c r="M9" s="7">
        <f t="shared" si="0"/>
        <v>1900</v>
      </c>
      <c r="N9" s="34" t="e">
        <f t="shared" si="1"/>
        <v>#REF!</v>
      </c>
      <c r="O9" s="12" t="e">
        <f>SUM(IF(W9=1,3,IF(W9=2,2,IF(W9=3,1,0))),IF(V9=1,3,IF(V9=2,2,IF(V9=3,1,0))),IF(Y9=1,3,IF(Y9=2,2,IF(Y9=3,1,0))),IF(AA9=1,3,IF(AA9=2,2,IF(AA9=3,1,0))),IF(AC9=1,3,IF(AC9=2,2,IF(AC9=3,1,0))))+SUM(U9,#REF!,X9,Z9,AB9)</f>
        <v>#REF!</v>
      </c>
      <c r="P9" s="13"/>
      <c r="Q9" s="14">
        <f t="shared" si="2"/>
        <v>0</v>
      </c>
      <c r="R9" s="7" t="e">
        <f>MATCH(J9,'[1]Feuil1'!$A:$A,0)</f>
        <v>#N/A</v>
      </c>
      <c r="S9" s="15" t="e">
        <f>MATCH(Q9,'[1]Feuil1'!$1:$1,0)</f>
        <v>#N/A</v>
      </c>
      <c r="T9" s="7" t="e">
        <f>VLOOKUP(J9,'[1]Feuil1'!$A$2:$B$20,2)</f>
        <v>#N/A</v>
      </c>
      <c r="U9" s="75"/>
      <c r="V9" s="61"/>
      <c r="W9" s="19"/>
      <c r="X9" s="20"/>
      <c r="Y9" s="20"/>
      <c r="Z9" s="19"/>
      <c r="AA9" s="19"/>
      <c r="AB9" s="135"/>
      <c r="AC9" s="21"/>
    </row>
    <row r="10" spans="1:29" ht="16.5" customHeight="1" hidden="1">
      <c r="A10" s="301"/>
      <c r="B10" s="284">
        <v>-46</v>
      </c>
      <c r="C10" s="104"/>
      <c r="D10" s="105"/>
      <c r="E10" s="105"/>
      <c r="F10" s="106"/>
      <c r="G10" s="105"/>
      <c r="H10" s="105"/>
      <c r="I10" s="108"/>
      <c r="J10" s="7">
        <f>IF(H10="M",VLOOKUP(M10,#REF!,2),IF(H10="F",VLOOKUP(M10,#REF!,3),""))</f>
      </c>
      <c r="K10" s="5" t="e">
        <f>INDEX(#REF!,R10,S10)</f>
        <v>#REF!</v>
      </c>
      <c r="L10" s="11" t="e">
        <f>VLOOKUP(D10,#REF!,2,)</f>
        <v>#REF!</v>
      </c>
      <c r="M10" s="7">
        <f t="shared" si="0"/>
        <v>1900</v>
      </c>
      <c r="N10" s="34" t="e">
        <f t="shared" si="1"/>
        <v>#REF!</v>
      </c>
      <c r="O10" s="12" t="e">
        <f>SUM(IF(W10=1,3,IF(W10=2,2,IF(W10=3,1,0))),IF(V10=1,3,IF(V10=2,2,IF(V10=3,1,0))),IF(Y10=1,3,IF(Y10=2,2,IF(Y10=3,1,0))),IF(AA10=1,3,IF(AA10=2,2,IF(AA10=3,1,0))),IF(AC10=1,3,IF(AC10=2,2,IF(AC10=3,1,0))))+SUM(U10,#REF!,X10,Z10,AB10)</f>
        <v>#REF!</v>
      </c>
      <c r="P10" s="13"/>
      <c r="Q10" s="14">
        <f t="shared" si="2"/>
        <v>0</v>
      </c>
      <c r="R10" s="7" t="e">
        <f>MATCH(J10,'[1]Feuil1'!$A:$A,0)</f>
        <v>#N/A</v>
      </c>
      <c r="S10" s="15" t="e">
        <f>MATCH(Q10,'[1]Feuil1'!$1:$1,0)</f>
        <v>#N/A</v>
      </c>
      <c r="T10" s="7" t="e">
        <f>VLOOKUP(J10,'[1]Feuil1'!$A$2:$B$20,2)</f>
        <v>#N/A</v>
      </c>
      <c r="U10" s="76"/>
      <c r="V10" s="62"/>
      <c r="W10" s="22"/>
      <c r="X10" s="23"/>
      <c r="Y10" s="23"/>
      <c r="Z10" s="22"/>
      <c r="AA10" s="22"/>
      <c r="AB10" s="136"/>
      <c r="AC10" s="24"/>
    </row>
    <row r="11" spans="1:29" ht="16.5" customHeight="1" hidden="1">
      <c r="A11" s="301"/>
      <c r="B11" s="284"/>
      <c r="C11" s="104"/>
      <c r="D11" s="105"/>
      <c r="E11" s="105"/>
      <c r="F11" s="106"/>
      <c r="G11" s="105"/>
      <c r="H11" s="105"/>
      <c r="I11" s="108"/>
      <c r="J11" s="7">
        <f>IF(H11="M",VLOOKUP(M11,#REF!,2),IF(H11="F",VLOOKUP(M11,#REF!,3),""))</f>
      </c>
      <c r="K11" s="5" t="e">
        <f>INDEX(#REF!,R11,S11)</f>
        <v>#REF!</v>
      </c>
      <c r="L11" s="11" t="e">
        <f>VLOOKUP(D11,#REF!,2,)</f>
        <v>#REF!</v>
      </c>
      <c r="M11" s="7">
        <f t="shared" si="0"/>
        <v>1900</v>
      </c>
      <c r="N11" s="34" t="e">
        <f t="shared" si="1"/>
        <v>#REF!</v>
      </c>
      <c r="O11" s="12" t="e">
        <f>SUM(IF(W11=1,3,IF(W11=2,2,IF(W11=3,1,0))),IF(V11=1,3,IF(V11=2,2,IF(V11=3,1,0))),IF(Y11=1,3,IF(Y11=2,2,IF(Y11=3,1,0))),IF(AA11=1,3,IF(AA11=2,2,IF(AA11=3,1,0))),IF(AC11=1,3,IF(AC11=2,2,IF(AC11=3,1,0))))+SUM(U11,#REF!,X11,Z11,AB11)</f>
        <v>#REF!</v>
      </c>
      <c r="P11" s="13"/>
      <c r="Q11" s="14">
        <f t="shared" si="2"/>
        <v>0</v>
      </c>
      <c r="R11" s="7" t="e">
        <f>MATCH(J11,'[1]Feuil1'!$A:$A,0)</f>
        <v>#N/A</v>
      </c>
      <c r="S11" s="15" t="e">
        <f>MATCH(Q11,'[1]Feuil1'!$1:$1,0)</f>
        <v>#N/A</v>
      </c>
      <c r="T11" s="7" t="e">
        <f>VLOOKUP(J11,'[1]Feuil1'!$A$2:$B$20,2)</f>
        <v>#N/A</v>
      </c>
      <c r="U11" s="76"/>
      <c r="V11" s="62"/>
      <c r="W11" s="22"/>
      <c r="X11" s="23"/>
      <c r="Y11" s="23"/>
      <c r="Z11" s="22"/>
      <c r="AA11" s="22"/>
      <c r="AB11" s="136"/>
      <c r="AC11" s="24"/>
    </row>
    <row r="12" spans="1:29" ht="16.5" customHeight="1" hidden="1">
      <c r="A12" s="301"/>
      <c r="B12" s="284">
        <v>-52</v>
      </c>
      <c r="C12" s="104"/>
      <c r="D12" s="105"/>
      <c r="E12" s="105"/>
      <c r="F12" s="106"/>
      <c r="G12" s="104"/>
      <c r="H12" s="104"/>
      <c r="I12" s="107"/>
      <c r="J12" s="7">
        <f>IF(H12="M",VLOOKUP(M12,#REF!,2),IF(H12="F",VLOOKUP(M12,#REF!,3),""))</f>
      </c>
      <c r="K12" s="5" t="e">
        <f>INDEX(#REF!,R12,S12)</f>
        <v>#REF!</v>
      </c>
      <c r="L12" s="11" t="e">
        <f>VLOOKUP(D12,#REF!,2,)</f>
        <v>#REF!</v>
      </c>
      <c r="M12" s="7">
        <f t="shared" si="0"/>
        <v>1900</v>
      </c>
      <c r="N12" s="34" t="e">
        <f t="shared" si="1"/>
        <v>#REF!</v>
      </c>
      <c r="O12" s="12" t="e">
        <f>SUM(IF(W12=1,3,IF(W12=2,2,IF(W12=3,1,0))),IF(V12=1,3,IF(V12=2,2,IF(V12=3,1,0))),IF(Y12=1,3,IF(Y12=2,2,IF(Y12=3,1,0))),IF(AA12=1,3,IF(AA12=2,2,IF(AA12=3,1,0))),IF(AC12=1,3,IF(AC12=2,2,IF(AC12=3,1,0))))+SUM(U12,#REF!,X12,Z12,AB12)</f>
        <v>#REF!</v>
      </c>
      <c r="P12" s="13"/>
      <c r="Q12" s="14">
        <f t="shared" si="2"/>
        <v>0</v>
      </c>
      <c r="R12" s="7" t="e">
        <f>MATCH(J12,'[1]Feuil1'!$A:$A,0)</f>
        <v>#N/A</v>
      </c>
      <c r="S12" s="15" t="e">
        <f>MATCH(Q12,'[1]Feuil1'!$1:$1,0)</f>
        <v>#N/A</v>
      </c>
      <c r="T12" s="7" t="e">
        <f>VLOOKUP(J12,'[1]Feuil1'!$A$2:$B$20,2)</f>
        <v>#N/A</v>
      </c>
      <c r="U12" s="76"/>
      <c r="V12" s="62"/>
      <c r="W12" s="22"/>
      <c r="X12" s="23"/>
      <c r="Y12" s="23"/>
      <c r="Z12" s="22"/>
      <c r="AA12" s="22"/>
      <c r="AB12" s="136"/>
      <c r="AC12" s="24"/>
    </row>
    <row r="13" spans="1:29" ht="16.5" customHeight="1" hidden="1">
      <c r="A13" s="301"/>
      <c r="B13" s="284"/>
      <c r="C13" s="104"/>
      <c r="D13" s="105"/>
      <c r="E13" s="105"/>
      <c r="F13" s="106"/>
      <c r="G13" s="104"/>
      <c r="H13" s="104"/>
      <c r="I13" s="107"/>
      <c r="J13" s="7">
        <f>IF(H13="M",VLOOKUP(M13,#REF!,2),IF(H13="F",VLOOKUP(M13,#REF!,3),""))</f>
      </c>
      <c r="K13" s="5" t="e">
        <f>INDEX(#REF!,R13,S13)</f>
        <v>#REF!</v>
      </c>
      <c r="L13" s="11" t="e">
        <f>VLOOKUP(D13,#REF!,2,)</f>
        <v>#REF!</v>
      </c>
      <c r="M13" s="7">
        <f t="shared" si="0"/>
        <v>1900</v>
      </c>
      <c r="N13" s="34" t="e">
        <f t="shared" si="1"/>
        <v>#REF!</v>
      </c>
      <c r="O13" s="12" t="e">
        <f>SUM(IF(W13=1,3,IF(W13=2,2,IF(W13=3,1,0))),IF(V13=1,3,IF(V13=2,2,IF(V13=3,1,0))),IF(Y13=1,3,IF(Y13=2,2,IF(Y13=3,1,0))),IF(AA13=1,3,IF(AA13=2,2,IF(AA13=3,1,0))),IF(AC13=1,3,IF(AC13=2,2,IF(AC13=3,1,0))))+SUM(U13,#REF!,X13,Z13,AB13)</f>
        <v>#REF!</v>
      </c>
      <c r="P13" s="13"/>
      <c r="Q13" s="14">
        <f t="shared" si="2"/>
        <v>0</v>
      </c>
      <c r="R13" s="7" t="e">
        <f>MATCH(J13,'[1]Feuil1'!$A:$A,0)</f>
        <v>#N/A</v>
      </c>
      <c r="S13" s="15" t="e">
        <f>MATCH(Q13,'[1]Feuil1'!$1:$1,0)</f>
        <v>#N/A</v>
      </c>
      <c r="T13" s="7" t="e">
        <f>VLOOKUP(J13,'[1]Feuil1'!$A$2:$B$20,2)</f>
        <v>#N/A</v>
      </c>
      <c r="U13" s="76"/>
      <c r="V13" s="62"/>
      <c r="W13" s="22"/>
      <c r="X13" s="23"/>
      <c r="Y13" s="23"/>
      <c r="Z13" s="22"/>
      <c r="AA13" s="22"/>
      <c r="AB13" s="136"/>
      <c r="AC13" s="24"/>
    </row>
    <row r="14" spans="1:29" ht="16.5" customHeight="1" hidden="1">
      <c r="A14" s="301"/>
      <c r="B14" s="284">
        <v>-60</v>
      </c>
      <c r="C14" s="104"/>
      <c r="D14" s="105"/>
      <c r="E14" s="105"/>
      <c r="F14" s="106"/>
      <c r="G14" s="104"/>
      <c r="H14" s="104"/>
      <c r="I14" s="107"/>
      <c r="J14" s="7">
        <f>IF(H14="M",VLOOKUP(M14,#REF!,2),IF(H14="F",VLOOKUP(M14,#REF!,3),""))</f>
      </c>
      <c r="K14" s="5" t="e">
        <f>INDEX(#REF!,R14,S14)</f>
        <v>#REF!</v>
      </c>
      <c r="L14" s="11" t="e">
        <f>VLOOKUP(D14,#REF!,2,)</f>
        <v>#REF!</v>
      </c>
      <c r="M14" s="7">
        <f t="shared" si="0"/>
        <v>1900</v>
      </c>
      <c r="N14" s="34" t="e">
        <f t="shared" si="1"/>
        <v>#REF!</v>
      </c>
      <c r="O14" s="12" t="e">
        <f>SUM(IF(W14=1,3,IF(W14=2,2,IF(W14=3,1,0))),IF(V14=1,3,IF(V14=2,2,IF(V14=3,1,0))),IF(Y14=1,3,IF(Y14=2,2,IF(Y14=3,1,0))),IF(AA14=1,3,IF(AA14=2,2,IF(AA14=3,1,0))),IF(AC14=1,3,IF(AC14=2,2,IF(AC14=3,1,0))))+SUM(U14,#REF!,X14,Z14,AB14)</f>
        <v>#REF!</v>
      </c>
      <c r="P14" s="13"/>
      <c r="Q14" s="14">
        <f t="shared" si="2"/>
        <v>0</v>
      </c>
      <c r="R14" s="7" t="e">
        <f>MATCH(J14,'[1]Feuil1'!$A:$A,0)</f>
        <v>#N/A</v>
      </c>
      <c r="S14" s="15" t="e">
        <f>MATCH(Q14,'[1]Feuil1'!$1:$1,0)</f>
        <v>#N/A</v>
      </c>
      <c r="T14" s="7" t="e">
        <f>VLOOKUP(J14,'[1]Feuil1'!$A$2:$B$20,2)</f>
        <v>#N/A</v>
      </c>
      <c r="U14" s="76"/>
      <c r="V14" s="62"/>
      <c r="W14" s="22"/>
      <c r="X14" s="23"/>
      <c r="Y14" s="23"/>
      <c r="Z14" s="22"/>
      <c r="AA14" s="22"/>
      <c r="AB14" s="136"/>
      <c r="AC14" s="24"/>
    </row>
    <row r="15" spans="1:29" ht="16.5" customHeight="1" hidden="1">
      <c r="A15" s="301"/>
      <c r="B15" s="284"/>
      <c r="C15" s="105"/>
      <c r="D15" s="105"/>
      <c r="E15" s="105"/>
      <c r="F15" s="109"/>
      <c r="G15" s="105"/>
      <c r="H15" s="105"/>
      <c r="I15" s="107"/>
      <c r="J15" s="7">
        <f>IF(H15="M",VLOOKUP(M15,#REF!,2),IF(H15="F",VLOOKUP(M15,#REF!,3),""))</f>
      </c>
      <c r="K15" s="5" t="e">
        <f>INDEX(#REF!,R15,S15)</f>
        <v>#REF!</v>
      </c>
      <c r="L15" s="11" t="e">
        <f>VLOOKUP(D15,#REF!,2,)</f>
        <v>#REF!</v>
      </c>
      <c r="M15" s="7">
        <f t="shared" si="0"/>
        <v>1900</v>
      </c>
      <c r="N15" s="34" t="e">
        <f t="shared" si="1"/>
        <v>#REF!</v>
      </c>
      <c r="O15" s="12" t="e">
        <f>SUM(IF(W15=1,3,IF(W15=2,2,IF(W15=3,1,0))),IF(V15=1,3,IF(V15=2,2,IF(V15=3,1,0))),IF(Y15=1,3,IF(Y15=2,2,IF(Y15=3,1,0))),IF(AA15=1,3,IF(AA15=2,2,IF(AA15=3,1,0))),IF(AC15=1,3,IF(AC15=2,2,IF(AC15=3,1,0))))+SUM(U15,#REF!,X15,Z15,AB15)</f>
        <v>#REF!</v>
      </c>
      <c r="P15" s="13"/>
      <c r="Q15" s="14">
        <f t="shared" si="2"/>
        <v>0</v>
      </c>
      <c r="R15" s="7" t="e">
        <f>MATCH(J15,'[1]Feuil1'!$A:$A,0)</f>
        <v>#N/A</v>
      </c>
      <c r="S15" s="15" t="e">
        <f>MATCH(Q15,'[1]Feuil1'!$1:$1,0)</f>
        <v>#N/A</v>
      </c>
      <c r="T15" s="7" t="e">
        <f>VLOOKUP(J15,'[1]Feuil1'!$A$2:$B$20,2)</f>
        <v>#N/A</v>
      </c>
      <c r="U15" s="76"/>
      <c r="V15" s="62"/>
      <c r="W15" s="22"/>
      <c r="X15" s="23"/>
      <c r="Y15" s="23"/>
      <c r="Z15" s="22"/>
      <c r="AA15" s="22"/>
      <c r="AB15" s="136"/>
      <c r="AC15" s="24"/>
    </row>
    <row r="16" spans="1:29" ht="16.5" customHeight="1" hidden="1">
      <c r="A16" s="302"/>
      <c r="B16" s="284">
        <v>-68</v>
      </c>
      <c r="C16" s="104"/>
      <c r="D16" s="105"/>
      <c r="E16" s="105"/>
      <c r="F16" s="106"/>
      <c r="G16" s="110"/>
      <c r="H16" s="104"/>
      <c r="I16" s="108"/>
      <c r="J16" s="7">
        <f>IF(H16="M",VLOOKUP(M16,#REF!,2),IF(H16="F",VLOOKUP(M16,#REF!,3),""))</f>
      </c>
      <c r="K16" s="5" t="e">
        <f>INDEX(#REF!,R16,S16)</f>
        <v>#REF!</v>
      </c>
      <c r="L16" s="11" t="e">
        <f>VLOOKUP(D16,#REF!,2,)</f>
        <v>#REF!</v>
      </c>
      <c r="M16" s="7">
        <f t="shared" si="0"/>
        <v>1900</v>
      </c>
      <c r="N16" s="34" t="e">
        <f t="shared" si="1"/>
        <v>#REF!</v>
      </c>
      <c r="O16" s="12" t="e">
        <f>SUM(IF(W16=1,3,IF(W16=2,2,IF(W16=3,1,0))),IF(V16=1,3,IF(V16=2,2,IF(V16=3,1,0))),IF(Y16=1,3,IF(Y16=2,2,IF(Y16=3,1,0))),IF(AA16=1,3,IF(AA16=2,2,IF(AA16=3,1,0))),IF(AC16=1,3,IF(AC16=2,2,IF(AC16=3,1,0))))+SUM(U16,#REF!,X16,Z16,AB16)</f>
        <v>#REF!</v>
      </c>
      <c r="P16" s="13"/>
      <c r="Q16" s="14">
        <f t="shared" si="2"/>
        <v>0</v>
      </c>
      <c r="R16" s="7" t="e">
        <f>MATCH(J16,'[1]Feuil1'!$A:$A,0)</f>
        <v>#N/A</v>
      </c>
      <c r="S16" s="15" t="e">
        <f>MATCH(Q16,'[1]Feuil1'!$1:$1,0)</f>
        <v>#N/A</v>
      </c>
      <c r="T16" s="7" t="e">
        <f>VLOOKUP(J16,'[1]Feuil1'!$A$2:$B$20,2)</f>
        <v>#N/A</v>
      </c>
      <c r="U16" s="76"/>
      <c r="V16" s="62"/>
      <c r="W16" s="22"/>
      <c r="X16" s="23"/>
      <c r="Y16" s="23"/>
      <c r="Z16" s="22"/>
      <c r="AA16" s="22"/>
      <c r="AB16" s="136"/>
      <c r="AC16" s="24"/>
    </row>
    <row r="17" spans="1:29" ht="16.5" customHeight="1" hidden="1">
      <c r="A17" s="302"/>
      <c r="B17" s="284"/>
      <c r="C17" s="104"/>
      <c r="D17" s="105"/>
      <c r="E17" s="105"/>
      <c r="F17" s="106"/>
      <c r="G17" s="105"/>
      <c r="H17" s="105"/>
      <c r="I17" s="108"/>
      <c r="J17" s="7">
        <f>IF(H17="M",VLOOKUP(M17,#REF!,2),IF(H17="F",VLOOKUP(M17,#REF!,3),""))</f>
      </c>
      <c r="K17" s="5" t="e">
        <f>INDEX(#REF!,R17,S17)</f>
        <v>#REF!</v>
      </c>
      <c r="L17" s="11" t="e">
        <f>VLOOKUP(D17,#REF!,2,)</f>
        <v>#REF!</v>
      </c>
      <c r="M17" s="7">
        <f t="shared" si="0"/>
        <v>1900</v>
      </c>
      <c r="N17" s="34" t="e">
        <f t="shared" si="1"/>
        <v>#REF!</v>
      </c>
      <c r="O17" s="12" t="e">
        <f>SUM(IF(W17=1,3,IF(W17=2,2,IF(W17=3,1,0))),IF(V17=1,3,IF(V17=2,2,IF(V17=3,1,0))),IF(Y17=1,3,IF(Y17=2,2,IF(Y17=3,1,0))),IF(AA17=1,3,IF(AA17=2,2,IF(AA17=3,1,0))),IF(AC17=1,3,IF(AC17=2,2,IF(AC17=3,1,0))))+SUM(U17,#REF!,X17,Z17,AB17)</f>
        <v>#REF!</v>
      </c>
      <c r="P17" s="13"/>
      <c r="Q17" s="14">
        <f t="shared" si="2"/>
        <v>0</v>
      </c>
      <c r="R17" s="7" t="e">
        <f>MATCH(J17,'[1]Feuil1'!$A:$A,0)</f>
        <v>#N/A</v>
      </c>
      <c r="S17" s="15" t="e">
        <f>MATCH(Q17,'[1]Feuil1'!$1:$1,0)</f>
        <v>#N/A</v>
      </c>
      <c r="T17" s="7" t="e">
        <f>VLOOKUP(J17,'[1]Feuil1'!$A$2:$B$20,2)</f>
        <v>#N/A</v>
      </c>
      <c r="U17" s="76"/>
      <c r="V17" s="62"/>
      <c r="W17" s="22"/>
      <c r="X17" s="23"/>
      <c r="Y17" s="23"/>
      <c r="Z17" s="22"/>
      <c r="AA17" s="22"/>
      <c r="AB17" s="136"/>
      <c r="AC17" s="24"/>
    </row>
    <row r="18" spans="1:29" ht="16.5" customHeight="1" hidden="1">
      <c r="A18" s="302"/>
      <c r="B18" s="284" t="s">
        <v>9</v>
      </c>
      <c r="C18" s="104"/>
      <c r="D18" s="105"/>
      <c r="E18" s="105"/>
      <c r="F18" s="106"/>
      <c r="G18" s="105"/>
      <c r="H18" s="104"/>
      <c r="I18" s="108"/>
      <c r="J18" s="7">
        <f>IF(H18="M",VLOOKUP(M18,#REF!,2),IF(H18="F",VLOOKUP(M18,#REF!,3),""))</f>
      </c>
      <c r="K18" s="5" t="e">
        <f>INDEX(#REF!,R18,S18)</f>
        <v>#REF!</v>
      </c>
      <c r="L18" s="11" t="e">
        <f>VLOOKUP(D18,#REF!,2,)</f>
        <v>#REF!</v>
      </c>
      <c r="M18" s="7">
        <f t="shared" si="0"/>
        <v>1900</v>
      </c>
      <c r="N18" s="34" t="e">
        <f t="shared" si="1"/>
        <v>#REF!</v>
      </c>
      <c r="O18" s="12" t="e">
        <f>SUM(IF(W18=1,3,IF(W18=2,2,IF(W18=3,1,0))),IF(V18=1,3,IF(V18=2,2,IF(V18=3,1,0))),IF(Y18=1,3,IF(Y18=2,2,IF(Y18=3,1,0))),IF(AA18=1,3,IF(AA18=2,2,IF(AA18=3,1,0))),IF(AC18=1,3,IF(AC18=2,2,IF(AC18=3,1,0))))+SUM(U18,#REF!,X18,Z18,AB18)</f>
        <v>#REF!</v>
      </c>
      <c r="P18" s="13"/>
      <c r="Q18" s="14">
        <f t="shared" si="2"/>
        <v>0</v>
      </c>
      <c r="R18" s="7" t="e">
        <f>MATCH(J18,'[1]Feuil1'!$A:$A,0)</f>
        <v>#N/A</v>
      </c>
      <c r="S18" s="15" t="e">
        <f>MATCH(Q18,'[1]Feuil1'!$1:$1,0)</f>
        <v>#N/A</v>
      </c>
      <c r="T18" s="7" t="e">
        <f>VLOOKUP(J18,'[1]Feuil1'!$A$2:$B$20,2)</f>
        <v>#N/A</v>
      </c>
      <c r="U18" s="76"/>
      <c r="V18" s="62"/>
      <c r="W18" s="22"/>
      <c r="X18" s="23"/>
      <c r="Y18" s="23"/>
      <c r="Z18" s="22"/>
      <c r="AA18" s="22"/>
      <c r="AB18" s="136"/>
      <c r="AC18" s="24"/>
    </row>
    <row r="19" spans="1:29" ht="16.5" customHeight="1" hidden="1" thickBot="1">
      <c r="A19" s="303"/>
      <c r="B19" s="291"/>
      <c r="C19" s="111"/>
      <c r="D19" s="112"/>
      <c r="E19" s="112"/>
      <c r="F19" s="113"/>
      <c r="G19" s="112"/>
      <c r="H19" s="112"/>
      <c r="I19" s="114"/>
      <c r="J19" s="40">
        <f>IF(H19="M",VLOOKUP(M19,#REF!,2),IF(H19="F",VLOOKUP(M19,#REF!,3),""))</f>
      </c>
      <c r="K19" s="40" t="e">
        <f>INDEX(#REF!,R19,S19)</f>
        <v>#REF!</v>
      </c>
      <c r="L19" s="41" t="e">
        <f>VLOOKUP(D19,#REF!,2,)</f>
        <v>#REF!</v>
      </c>
      <c r="M19" s="40">
        <f t="shared" si="0"/>
        <v>1900</v>
      </c>
      <c r="N19" s="42" t="e">
        <f t="shared" si="1"/>
        <v>#REF!</v>
      </c>
      <c r="O19" s="43" t="e">
        <f>SUM(IF(W19=1,3,IF(W19=2,2,IF(W19=3,1,0))),IF(V19=1,3,IF(V19=2,2,IF(V19=3,1,0))),IF(Y19=1,3,IF(Y19=2,2,IF(Y19=3,1,0))),IF(AA19=1,3,IF(AA19=2,2,IF(AA19=3,1,0))),IF(AC19=1,3,IF(AC19=2,2,IF(AC19=3,1,0))))+SUM(U19,#REF!,X19,Z19,AB19)</f>
        <v>#REF!</v>
      </c>
      <c r="P19" s="54"/>
      <c r="Q19" s="55">
        <f t="shared" si="2"/>
        <v>0</v>
      </c>
      <c r="R19" s="44" t="e">
        <f>MATCH(J19,'[1]Feuil1'!$A:$A,0)</f>
        <v>#N/A</v>
      </c>
      <c r="S19" s="56" t="e">
        <f>MATCH(Q19,'[1]Feuil1'!$1:$1,0)</f>
        <v>#N/A</v>
      </c>
      <c r="T19" s="44" t="e">
        <f>VLOOKUP(J19,'[1]Feuil1'!$A$2:$B$20,2)</f>
        <v>#N/A</v>
      </c>
      <c r="U19" s="77"/>
      <c r="V19" s="63"/>
      <c r="W19" s="57"/>
      <c r="X19" s="58"/>
      <c r="Y19" s="58"/>
      <c r="Z19" s="57"/>
      <c r="AA19" s="57"/>
      <c r="AB19" s="137"/>
      <c r="AC19" s="59"/>
    </row>
    <row r="20" spans="1:29" ht="16.5" customHeight="1" hidden="1" thickTop="1">
      <c r="A20" s="277" t="s">
        <v>26</v>
      </c>
      <c r="B20" s="277">
        <v>-42</v>
      </c>
      <c r="C20" s="104" t="s">
        <v>32</v>
      </c>
      <c r="D20" s="105" t="s">
        <v>6</v>
      </c>
      <c r="E20" s="105" t="s">
        <v>23</v>
      </c>
      <c r="F20" s="106">
        <v>37012</v>
      </c>
      <c r="G20" s="104" t="s">
        <v>34</v>
      </c>
      <c r="H20" s="115" t="s">
        <v>33</v>
      </c>
      <c r="I20" s="116">
        <v>40</v>
      </c>
      <c r="J20" s="35" t="e">
        <f>IF(H20="M",VLOOKUP(M20,#REF!,2),IF(H20="F",VLOOKUP(M20,#REF!,3),""))</f>
        <v>#REF!</v>
      </c>
      <c r="K20" s="36" t="e">
        <f>INDEX(#REF!,R20,S20)</f>
        <v>#REF!</v>
      </c>
      <c r="L20" s="37" t="e">
        <f>VLOOKUP(D20,#REF!,2,)</f>
        <v>#REF!</v>
      </c>
      <c r="M20" s="35">
        <f t="shared" si="0"/>
        <v>2001</v>
      </c>
      <c r="N20" s="38" t="e">
        <f t="shared" si="1"/>
        <v>#REF!</v>
      </c>
      <c r="O20" s="39" t="e">
        <f>SUM(IF(W20=1,3,IF(W20=2,2,IF(W20=3,1,0))),IF(V20=1,3,IF(V20=2,2,IF(V20=3,1,0))),IF(Y20=1,3,IF(Y20=2,2,IF(Y20=3,1,0))),IF(AA20=1,3,IF(AA20=2,2,IF(AA20=3,1,0))),IF(AC20=1,3,IF(AC20=2,2,IF(AC20=3,1,0))))+SUM(U20,#REF!,X20,Z20,AB20)</f>
        <v>#REF!</v>
      </c>
      <c r="P20" s="46"/>
      <c r="Q20" s="47">
        <f t="shared" si="2"/>
        <v>40</v>
      </c>
      <c r="R20" s="35" t="e">
        <f>MATCH(J20,'[1]Feuil1'!$A:$A,0)</f>
        <v>#REF!</v>
      </c>
      <c r="S20" s="48">
        <f>MATCH(Q20,'[1]Feuil1'!$1:$1,0)</f>
        <v>27</v>
      </c>
      <c r="T20" s="35" t="e">
        <f>VLOOKUP(J20,'[1]Feuil1'!$A$2:$B$20,2)</f>
        <v>#REF!</v>
      </c>
      <c r="U20" s="75"/>
      <c r="V20" s="61"/>
      <c r="W20" s="19"/>
      <c r="X20" s="20"/>
      <c r="Y20" s="20"/>
      <c r="Z20" s="19"/>
      <c r="AA20" s="19"/>
      <c r="AB20" s="135"/>
      <c r="AC20" s="21"/>
    </row>
    <row r="21" spans="1:29" ht="16.5" customHeight="1" hidden="1">
      <c r="A21" s="249"/>
      <c r="B21" s="249"/>
      <c r="C21" s="104"/>
      <c r="D21" s="105"/>
      <c r="E21" s="105"/>
      <c r="F21" s="106"/>
      <c r="G21" s="105"/>
      <c r="H21" s="105"/>
      <c r="I21" s="107"/>
      <c r="J21" s="7">
        <f>IF(H21="M",VLOOKUP(M21,#REF!,2),IF(H21="F",VLOOKUP(M21,#REF!,3),""))</f>
      </c>
      <c r="K21" s="5" t="e">
        <f>INDEX(#REF!,R21,S21)</f>
        <v>#REF!</v>
      </c>
      <c r="L21" s="11" t="e">
        <f>VLOOKUP(D21,#REF!,2,)</f>
        <v>#REF!</v>
      </c>
      <c r="M21" s="7">
        <f t="shared" si="0"/>
        <v>1900</v>
      </c>
      <c r="N21" s="34" t="e">
        <f t="shared" si="1"/>
        <v>#REF!</v>
      </c>
      <c r="O21" s="12" t="e">
        <f>SUM(IF(W21=1,3,IF(W21=2,2,IF(W21=3,1,0))),IF(V21=1,3,IF(V21=2,2,IF(V21=3,1,0))),IF(Y21=1,3,IF(Y21=2,2,IF(Y21=3,1,0))),IF(AA21=1,3,IF(AA21=2,2,IF(AA21=3,1,0))),IF(AC21=1,3,IF(AC21=2,2,IF(AC21=3,1,0))))+SUM(U21,#REF!,X21,Z21,AB21)</f>
        <v>#REF!</v>
      </c>
      <c r="P21" s="13"/>
      <c r="Q21" s="14">
        <f t="shared" si="2"/>
        <v>0</v>
      </c>
      <c r="R21" s="7" t="e">
        <f>MATCH(J21,'[1]Feuil1'!$A:$A,0)</f>
        <v>#N/A</v>
      </c>
      <c r="S21" s="15" t="e">
        <f>MATCH(Q21,'[1]Feuil1'!$1:$1,0)</f>
        <v>#N/A</v>
      </c>
      <c r="T21" s="7" t="e">
        <f>VLOOKUP(J21,'[1]Feuil1'!$A$2:$B$20,2)</f>
        <v>#N/A</v>
      </c>
      <c r="U21" s="76"/>
      <c r="V21" s="62"/>
      <c r="W21" s="22"/>
      <c r="X21" s="23"/>
      <c r="Y21" s="23"/>
      <c r="Z21" s="22"/>
      <c r="AA21" s="22"/>
      <c r="AB21" s="136"/>
      <c r="AC21" s="24"/>
    </row>
    <row r="22" spans="1:29" ht="16.5" customHeight="1" hidden="1">
      <c r="A22" s="249"/>
      <c r="B22" s="249">
        <v>-50</v>
      </c>
      <c r="C22" s="104"/>
      <c r="D22" s="105"/>
      <c r="E22" s="105"/>
      <c r="F22" s="106"/>
      <c r="G22" s="105"/>
      <c r="H22" s="105"/>
      <c r="I22" s="107"/>
      <c r="J22" s="7">
        <f>IF(H22="M",VLOOKUP(M22,#REF!,2),IF(H22="F",VLOOKUP(M22,#REF!,3),""))</f>
      </c>
      <c r="K22" s="5" t="e">
        <f>INDEX(#REF!,R22,S22)</f>
        <v>#REF!</v>
      </c>
      <c r="L22" s="11" t="e">
        <f>VLOOKUP(D22,#REF!,2,)</f>
        <v>#REF!</v>
      </c>
      <c r="M22" s="7">
        <f t="shared" si="0"/>
        <v>1900</v>
      </c>
      <c r="N22" s="34" t="e">
        <f t="shared" si="1"/>
        <v>#REF!</v>
      </c>
      <c r="O22" s="12" t="e">
        <f>SUM(IF(W22=1,3,IF(W22=2,2,IF(W22=3,1,0))),IF(V22=1,3,IF(V22=2,2,IF(V22=3,1,0))),IF(Y22=1,3,IF(Y22=2,2,IF(Y22=3,1,0))),IF(AA22=1,3,IF(AA22=2,2,IF(AA22=3,1,0))),IF(AC22=1,3,IF(AC22=2,2,IF(AC22=3,1,0))))+SUM(U22,#REF!,X22,Z22,AB22)</f>
        <v>#REF!</v>
      </c>
      <c r="P22" s="13"/>
      <c r="Q22" s="14">
        <f t="shared" si="2"/>
        <v>0</v>
      </c>
      <c r="R22" s="7" t="e">
        <f>MATCH(J22,'[1]Feuil1'!$A:$A,0)</f>
        <v>#N/A</v>
      </c>
      <c r="S22" s="15" t="e">
        <f>MATCH(Q22,'[1]Feuil1'!$1:$1,0)</f>
        <v>#N/A</v>
      </c>
      <c r="T22" s="7" t="e">
        <f>VLOOKUP(J22,'[1]Feuil1'!$A$2:$B$20,2)</f>
        <v>#N/A</v>
      </c>
      <c r="U22" s="76"/>
      <c r="V22" s="62"/>
      <c r="W22" s="22"/>
      <c r="X22" s="23"/>
      <c r="Y22" s="23"/>
      <c r="Z22" s="22"/>
      <c r="AA22" s="22"/>
      <c r="AB22" s="136"/>
      <c r="AC22" s="24"/>
    </row>
    <row r="23" spans="1:29" ht="16.5" customHeight="1" hidden="1">
      <c r="A23" s="249"/>
      <c r="B23" s="249"/>
      <c r="C23" s="104"/>
      <c r="D23" s="105"/>
      <c r="E23" s="105"/>
      <c r="F23" s="106"/>
      <c r="G23" s="105"/>
      <c r="H23" s="105"/>
      <c r="I23" s="107"/>
      <c r="J23" s="5">
        <f>IF(H23="M",VLOOKUP(M23,#REF!,2),IF(H23="F",VLOOKUP(M23,#REF!,3),""))</f>
      </c>
      <c r="K23" s="5" t="e">
        <f>INDEX(#REF!,R23,S23)</f>
        <v>#REF!</v>
      </c>
      <c r="L23" s="25" t="e">
        <f>VLOOKUP(D23,#REF!,2,)</f>
        <v>#REF!</v>
      </c>
      <c r="M23" s="5">
        <f t="shared" si="0"/>
        <v>1900</v>
      </c>
      <c r="N23" s="34" t="e">
        <f t="shared" si="1"/>
        <v>#REF!</v>
      </c>
      <c r="O23" s="12" t="e">
        <f>SUM(IF(W23=1,3,IF(W23=2,2,IF(W23=3,1,0))),IF(V23=1,3,IF(V23=2,2,IF(V23=3,1,0))),IF(Y23=1,3,IF(Y23=2,2,IF(Y23=3,1,0))),IF(AA23=1,3,IF(AA23=2,2,IF(AA23=3,1,0))),IF(AC23=1,3,IF(AC23=2,2,IF(AC23=3,1,0))))+SUM(U23,#REF!,X23,Z23,AB23)</f>
        <v>#REF!</v>
      </c>
      <c r="P23" s="13"/>
      <c r="Q23" s="14">
        <f t="shared" si="2"/>
        <v>0</v>
      </c>
      <c r="R23" s="7" t="e">
        <f>MATCH(J23,'[1]Feuil1'!$A:$A,0)</f>
        <v>#N/A</v>
      </c>
      <c r="S23" s="15" t="e">
        <f>MATCH(Q23,'[1]Feuil1'!$1:$1,0)</f>
        <v>#N/A</v>
      </c>
      <c r="T23" s="7" t="e">
        <f>VLOOKUP(J23,'[1]Feuil1'!$A$2:$B$20,2)</f>
        <v>#N/A</v>
      </c>
      <c r="U23" s="76"/>
      <c r="V23" s="62"/>
      <c r="W23" s="22"/>
      <c r="X23" s="23"/>
      <c r="Y23" s="23"/>
      <c r="Z23" s="22"/>
      <c r="AA23" s="22"/>
      <c r="AB23" s="136"/>
      <c r="AC23" s="24"/>
    </row>
    <row r="24" spans="1:29" ht="16.5" customHeight="1" hidden="1">
      <c r="A24" s="249"/>
      <c r="B24" s="249">
        <v>-58</v>
      </c>
      <c r="C24" s="104"/>
      <c r="D24" s="105"/>
      <c r="E24" s="105"/>
      <c r="F24" s="106"/>
      <c r="G24" s="105"/>
      <c r="H24" s="105"/>
      <c r="I24" s="107"/>
      <c r="J24" s="5">
        <f>IF(H24="M",VLOOKUP(M24,#REF!,2),IF(H24="F",VLOOKUP(M24,#REF!,3),""))</f>
      </c>
      <c r="K24" s="5" t="e">
        <f>INDEX(#REF!,R24,S24)</f>
        <v>#REF!</v>
      </c>
      <c r="L24" s="25" t="e">
        <f>VLOOKUP(D24,#REF!,2,)</f>
        <v>#REF!</v>
      </c>
      <c r="M24" s="5">
        <f t="shared" si="0"/>
        <v>1900</v>
      </c>
      <c r="N24" s="34" t="e">
        <f t="shared" si="1"/>
        <v>#REF!</v>
      </c>
      <c r="O24" s="12" t="e">
        <f>SUM(IF(W24=1,3,IF(W24=2,2,IF(W24=3,1,0))),IF(V24=1,3,IF(V24=2,2,IF(V24=3,1,0))),IF(Y24=1,3,IF(Y24=2,2,IF(Y24=3,1,0))),IF(AA24=1,3,IF(AA24=2,2,IF(AA24=3,1,0))),IF(AC24=1,3,IF(AC24=2,2,IF(AC24=3,1,0))))+SUM(U24,#REF!,X24,Z24,AB24)</f>
        <v>#REF!</v>
      </c>
      <c r="P24" s="13"/>
      <c r="Q24" s="14">
        <f t="shared" si="2"/>
        <v>0</v>
      </c>
      <c r="R24" s="7" t="e">
        <f>MATCH(J24,'[1]Feuil1'!$A:$A,0)</f>
        <v>#N/A</v>
      </c>
      <c r="S24" s="15" t="e">
        <f>MATCH(Q24,'[1]Feuil1'!$1:$1,0)</f>
        <v>#N/A</v>
      </c>
      <c r="T24" s="7" t="e">
        <f>VLOOKUP(J24,'[1]Feuil1'!$A$2:$B$20,2)</f>
        <v>#N/A</v>
      </c>
      <c r="U24" s="76"/>
      <c r="V24" s="62"/>
      <c r="W24" s="22"/>
      <c r="X24" s="23"/>
      <c r="Y24" s="23"/>
      <c r="Z24" s="22"/>
      <c r="AA24" s="22"/>
      <c r="AB24" s="136"/>
      <c r="AC24" s="24"/>
    </row>
    <row r="25" spans="1:29" ht="16.5" customHeight="1" hidden="1">
      <c r="A25" s="249"/>
      <c r="B25" s="249"/>
      <c r="C25" s="104"/>
      <c r="D25" s="105"/>
      <c r="E25" s="105"/>
      <c r="F25" s="106"/>
      <c r="G25" s="105"/>
      <c r="H25" s="105"/>
      <c r="I25" s="107"/>
      <c r="J25" s="7">
        <f>IF(H25="M",VLOOKUP(M25,#REF!,2),IF(H25="F",VLOOKUP(M25,#REF!,3),""))</f>
      </c>
      <c r="K25" s="5" t="e">
        <f>INDEX(#REF!,R25,S25)</f>
        <v>#REF!</v>
      </c>
      <c r="L25" s="11" t="e">
        <f>VLOOKUP(D25,#REF!,2,)</f>
        <v>#REF!</v>
      </c>
      <c r="M25" s="7">
        <f t="shared" si="0"/>
        <v>1900</v>
      </c>
      <c r="N25" s="34" t="e">
        <f t="shared" si="1"/>
        <v>#REF!</v>
      </c>
      <c r="O25" s="12" t="e">
        <f>SUM(IF(W25=1,3,IF(W25=2,2,IF(W25=3,1,0))),IF(V25=1,3,IF(V25=2,2,IF(V25=3,1,0))),IF(Y25=1,3,IF(Y25=2,2,IF(Y25=3,1,0))),IF(AA25=1,3,IF(AA25=2,2,IF(AA25=3,1,0))),IF(AC25=1,3,IF(AC25=2,2,IF(AC25=3,1,0))))+SUM(U25,#REF!,X25,Z25,AB25)</f>
        <v>#REF!</v>
      </c>
      <c r="P25" s="13"/>
      <c r="Q25" s="14">
        <f t="shared" si="2"/>
        <v>0</v>
      </c>
      <c r="R25" s="7" t="e">
        <f>MATCH(J25,'[1]Feuil1'!$A:$A,0)</f>
        <v>#N/A</v>
      </c>
      <c r="S25" s="15" t="e">
        <f>MATCH(Q25,'[1]Feuil1'!$1:$1,0)</f>
        <v>#N/A</v>
      </c>
      <c r="T25" s="7" t="e">
        <f>VLOOKUP(J25,'[1]Feuil1'!$A$2:$B$20,2)</f>
        <v>#N/A</v>
      </c>
      <c r="U25" s="76"/>
      <c r="V25" s="62"/>
      <c r="W25" s="22"/>
      <c r="X25" s="23"/>
      <c r="Y25" s="23"/>
      <c r="Z25" s="22"/>
      <c r="AA25" s="22"/>
      <c r="AB25" s="136"/>
      <c r="AC25" s="24"/>
    </row>
    <row r="26" spans="1:29" ht="16.5" customHeight="1" hidden="1">
      <c r="A26" s="249"/>
      <c r="B26" s="249" t="s">
        <v>10</v>
      </c>
      <c r="C26" s="104"/>
      <c r="D26" s="105"/>
      <c r="E26" s="105"/>
      <c r="F26" s="106"/>
      <c r="G26" s="105"/>
      <c r="H26" s="105"/>
      <c r="I26" s="107"/>
      <c r="J26" s="7">
        <f>IF(H26="M",VLOOKUP(M26,#REF!,2),IF(H26="F",VLOOKUP(M26,#REF!,3),""))</f>
      </c>
      <c r="K26" s="5" t="e">
        <f>INDEX(#REF!,R26,S26)</f>
        <v>#REF!</v>
      </c>
      <c r="L26" s="11" t="e">
        <f>VLOOKUP(D26,#REF!,2,)</f>
        <v>#REF!</v>
      </c>
      <c r="M26" s="7">
        <f t="shared" si="0"/>
        <v>1900</v>
      </c>
      <c r="N26" s="34" t="e">
        <f t="shared" si="1"/>
        <v>#REF!</v>
      </c>
      <c r="O26" s="12" t="e">
        <f>SUM(IF(W26=1,3,IF(W26=2,2,IF(W26=3,1,0))),IF(V26=1,3,IF(V26=2,2,IF(V26=3,1,0))),IF(Y26=1,3,IF(Y26=2,2,IF(Y26=3,1,0))),IF(AA26=1,3,IF(AA26=2,2,IF(AA26=3,1,0))),IF(AC26=1,3,IF(AC26=2,2,IF(AC26=3,1,0))))+SUM(U26,#REF!,X26,Z26,AB26)</f>
        <v>#REF!</v>
      </c>
      <c r="P26" s="13"/>
      <c r="Q26" s="14">
        <f t="shared" si="2"/>
        <v>0</v>
      </c>
      <c r="R26" s="7" t="e">
        <f>MATCH(J26,'[1]Feuil1'!$A:$A,0)</f>
        <v>#N/A</v>
      </c>
      <c r="S26" s="15" t="e">
        <f>MATCH(Q26,'[1]Feuil1'!$1:$1,0)</f>
        <v>#N/A</v>
      </c>
      <c r="T26" s="7" t="e">
        <f>VLOOKUP(J26,'[1]Feuil1'!$A$2:$B$20,2)</f>
        <v>#N/A</v>
      </c>
      <c r="U26" s="76"/>
      <c r="V26" s="62"/>
      <c r="W26" s="22"/>
      <c r="X26" s="23"/>
      <c r="Y26" s="23"/>
      <c r="Z26" s="22"/>
      <c r="AA26" s="22"/>
      <c r="AB26" s="136"/>
      <c r="AC26" s="24"/>
    </row>
    <row r="27" spans="1:29" ht="16.5" customHeight="1" hidden="1" thickBot="1">
      <c r="A27" s="280"/>
      <c r="B27" s="280"/>
      <c r="C27" s="111"/>
      <c r="D27" s="112"/>
      <c r="E27" s="112"/>
      <c r="F27" s="113"/>
      <c r="G27" s="112"/>
      <c r="H27" s="112"/>
      <c r="I27" s="114"/>
      <c r="J27" s="44">
        <f>IF(H27="M",VLOOKUP(M27,#REF!,2),IF(H27="F",VLOOKUP(M27,#REF!,3),""))</f>
      </c>
      <c r="K27" s="40" t="e">
        <f>INDEX(#REF!,R27,S27)</f>
        <v>#REF!</v>
      </c>
      <c r="L27" s="45" t="e">
        <f>VLOOKUP(D27,#REF!,2,)</f>
        <v>#REF!</v>
      </c>
      <c r="M27" s="44">
        <f t="shared" si="0"/>
        <v>1900</v>
      </c>
      <c r="N27" s="42" t="e">
        <f t="shared" si="1"/>
        <v>#REF!</v>
      </c>
      <c r="O27" s="43" t="e">
        <f>SUM(IF(W27=1,3,IF(W27=2,2,IF(W27=3,1,0))),IF(V27=1,3,IF(V27=2,2,IF(V27=3,1,0))),IF(Y27=1,3,IF(Y27=2,2,IF(Y27=3,1,0))),IF(AA27=1,3,IF(AA27=2,2,IF(AA27=3,1,0))),IF(AC27=1,3,IF(AC27=2,2,IF(AC27=3,1,0))))+SUM(U27,#REF!,X27,Z27,AB27)</f>
        <v>#REF!</v>
      </c>
      <c r="P27" s="54"/>
      <c r="Q27" s="55">
        <f t="shared" si="2"/>
        <v>0</v>
      </c>
      <c r="R27" s="44" t="e">
        <f>MATCH(J27,'[1]Feuil1'!$A:$A,0)</f>
        <v>#N/A</v>
      </c>
      <c r="S27" s="56" t="e">
        <f>MATCH(Q27,'[1]Feuil1'!$1:$1,0)</f>
        <v>#N/A</v>
      </c>
      <c r="T27" s="44" t="e">
        <f>VLOOKUP(J27,'[1]Feuil1'!$A$2:$B$20,2)</f>
        <v>#N/A</v>
      </c>
      <c r="U27" s="77"/>
      <c r="V27" s="63"/>
      <c r="W27" s="57"/>
      <c r="X27" s="58"/>
      <c r="Y27" s="58"/>
      <c r="Z27" s="57"/>
      <c r="AA27" s="57"/>
      <c r="AB27" s="137"/>
      <c r="AC27" s="59"/>
    </row>
    <row r="28" spans="1:29" ht="16.5" customHeight="1" hidden="1" thickTop="1">
      <c r="A28" s="283" t="s">
        <v>27</v>
      </c>
      <c r="B28" s="283">
        <v>-46</v>
      </c>
      <c r="C28" s="117"/>
      <c r="D28" s="115"/>
      <c r="E28" s="115"/>
      <c r="F28" s="118"/>
      <c r="G28" s="115"/>
      <c r="H28" s="115"/>
      <c r="I28" s="116"/>
      <c r="J28" s="35">
        <f>IF(H28="M",VLOOKUP(M28,#REF!,2),IF(H28="F",VLOOKUP(M28,#REF!,3),""))</f>
      </c>
      <c r="K28" s="36" t="e">
        <f>INDEX(#REF!,R28,S28)</f>
        <v>#REF!</v>
      </c>
      <c r="L28" s="37" t="e">
        <f>VLOOKUP(D28,#REF!,2,)</f>
        <v>#REF!</v>
      </c>
      <c r="M28" s="35">
        <f t="shared" si="0"/>
        <v>1900</v>
      </c>
      <c r="N28" s="38" t="e">
        <f t="shared" si="1"/>
        <v>#REF!</v>
      </c>
      <c r="O28" s="39" t="e">
        <f>SUM(IF(W28=1,3,IF(W28=2,2,IF(W28=3,1,0))),IF(V28=1,3,IF(V28=2,2,IF(V28=3,1,0))),IF(Y28=1,3,IF(Y28=2,2,IF(Y28=3,1,0))),IF(AA28=1,3,IF(AA28=2,2,IF(AA28=3,1,0))),IF(AC28=1,3,IF(AC28=2,2,IF(AC28=3,1,0))))+SUM(U28,#REF!,X28,Z28,AB28)</f>
        <v>#REF!</v>
      </c>
      <c r="P28" s="46"/>
      <c r="Q28" s="47">
        <f t="shared" si="2"/>
        <v>0</v>
      </c>
      <c r="R28" s="35" t="e">
        <f>MATCH(J28,'[1]Feuil1'!$A:$A,0)</f>
        <v>#N/A</v>
      </c>
      <c r="S28" s="48" t="e">
        <f>MATCH(Q28,'[1]Feuil1'!$1:$1,0)</f>
        <v>#N/A</v>
      </c>
      <c r="T28" s="35" t="e">
        <f>VLOOKUP(J28,'[1]Feuil1'!$A$2:$B$20,2)</f>
        <v>#N/A</v>
      </c>
      <c r="U28" s="75"/>
      <c r="V28" s="61"/>
      <c r="W28" s="19"/>
      <c r="X28" s="20"/>
      <c r="Y28" s="20"/>
      <c r="Z28" s="19"/>
      <c r="AA28" s="19"/>
      <c r="AB28" s="135"/>
      <c r="AC28" s="21"/>
    </row>
    <row r="29" spans="1:29" ht="16.5" customHeight="1" hidden="1">
      <c r="A29" s="284"/>
      <c r="B29" s="284"/>
      <c r="C29" s="104"/>
      <c r="D29" s="105"/>
      <c r="E29" s="105"/>
      <c r="F29" s="106"/>
      <c r="G29" s="105"/>
      <c r="H29" s="104"/>
      <c r="I29" s="119"/>
      <c r="J29" s="7">
        <f>IF(H29="M",VLOOKUP(M29,#REF!,2),IF(H29="F",VLOOKUP(M29,#REF!,3),""))</f>
      </c>
      <c r="K29" s="5" t="e">
        <f>INDEX(#REF!,R29,S29)</f>
        <v>#REF!</v>
      </c>
      <c r="L29" s="11" t="e">
        <f>VLOOKUP(D29,#REF!,2,)</f>
        <v>#REF!</v>
      </c>
      <c r="M29" s="7">
        <f t="shared" si="0"/>
        <v>1900</v>
      </c>
      <c r="N29" s="34" t="e">
        <f t="shared" si="1"/>
        <v>#REF!</v>
      </c>
      <c r="O29" s="12" t="e">
        <f>SUM(IF(W29=1,3,IF(W29=2,2,IF(W29=3,1,0))),IF(V29=1,3,IF(V29=2,2,IF(V29=3,1,0))),IF(Y29=1,3,IF(Y29=2,2,IF(Y29=3,1,0))),IF(AA29=1,3,IF(AA29=2,2,IF(AA29=3,1,0))),IF(AC29=1,3,IF(AC29=2,2,IF(AC29=3,1,0))))+SUM(U29,#REF!,X29,Z29,AB29)</f>
        <v>#REF!</v>
      </c>
      <c r="P29" s="13"/>
      <c r="Q29" s="14">
        <f t="shared" si="2"/>
        <v>0</v>
      </c>
      <c r="R29" s="7" t="e">
        <f>MATCH(J29,'[1]Feuil1'!$A:$A,0)</f>
        <v>#N/A</v>
      </c>
      <c r="S29" s="15" t="e">
        <f>MATCH(Q29,'[1]Feuil1'!$1:$1,0)</f>
        <v>#N/A</v>
      </c>
      <c r="T29" s="7" t="e">
        <f>VLOOKUP(J29,'[1]Feuil1'!$A$2:$B$20,2)</f>
        <v>#N/A</v>
      </c>
      <c r="U29" s="76"/>
      <c r="V29" s="62"/>
      <c r="W29" s="22"/>
      <c r="X29" s="23"/>
      <c r="Y29" s="23"/>
      <c r="Z29" s="22"/>
      <c r="AA29" s="22"/>
      <c r="AB29" s="136"/>
      <c r="AC29" s="24"/>
    </row>
    <row r="30" spans="1:29" ht="16.5" customHeight="1" hidden="1">
      <c r="A30" s="284"/>
      <c r="B30" s="284">
        <v>-54</v>
      </c>
      <c r="C30" s="104"/>
      <c r="D30" s="105"/>
      <c r="E30" s="105"/>
      <c r="F30" s="106"/>
      <c r="G30" s="105"/>
      <c r="H30" s="105"/>
      <c r="I30" s="107"/>
      <c r="J30" s="7">
        <f>IF(H30="M",VLOOKUP(M30,#REF!,2),IF(H30="F",VLOOKUP(M30,#REF!,3),""))</f>
      </c>
      <c r="K30" s="5" t="e">
        <f>INDEX(#REF!,R30,S30)</f>
        <v>#REF!</v>
      </c>
      <c r="L30" s="11" t="e">
        <f>VLOOKUP(D30,#REF!,2,)</f>
        <v>#REF!</v>
      </c>
      <c r="M30" s="7">
        <f t="shared" si="0"/>
        <v>1900</v>
      </c>
      <c r="N30" s="34" t="e">
        <f t="shared" si="1"/>
        <v>#REF!</v>
      </c>
      <c r="O30" s="12" t="e">
        <f>SUM(IF(W30=1,3,IF(W30=2,2,IF(W30=3,1,0))),IF(V30=1,3,IF(V30=2,2,IF(V30=3,1,0))),IF(Y30=1,3,IF(Y30=2,2,IF(Y30=3,1,0))),IF(AA30=1,3,IF(AA30=2,2,IF(AA30=3,1,0))),IF(AC30=1,3,IF(AC30=2,2,IF(AC30=3,1,0))))+SUM(U30,#REF!,X30,Z30,AB30)</f>
        <v>#REF!</v>
      </c>
      <c r="P30" s="13"/>
      <c r="Q30" s="14">
        <f t="shared" si="2"/>
        <v>0</v>
      </c>
      <c r="R30" s="7" t="e">
        <f>MATCH(J30,'[1]Feuil1'!$A:$A,0)</f>
        <v>#N/A</v>
      </c>
      <c r="S30" s="15" t="e">
        <f>MATCH(Q30,'[1]Feuil1'!$1:$1,0)</f>
        <v>#N/A</v>
      </c>
      <c r="T30" s="7" t="e">
        <f>VLOOKUP(J30,'[1]Feuil1'!$A$2:$B$20,2)</f>
        <v>#N/A</v>
      </c>
      <c r="U30" s="76"/>
      <c r="V30" s="62"/>
      <c r="W30" s="22"/>
      <c r="X30" s="23"/>
      <c r="Y30" s="23"/>
      <c r="Z30" s="22"/>
      <c r="AA30" s="22"/>
      <c r="AB30" s="136"/>
      <c r="AC30" s="24"/>
    </row>
    <row r="31" spans="1:29" ht="16.5" customHeight="1" hidden="1">
      <c r="A31" s="284"/>
      <c r="B31" s="284"/>
      <c r="C31" s="104"/>
      <c r="D31" s="105"/>
      <c r="E31" s="105"/>
      <c r="F31" s="106"/>
      <c r="G31" s="105"/>
      <c r="H31" s="105"/>
      <c r="I31" s="107"/>
      <c r="J31" s="7">
        <f>IF(H31="M",VLOOKUP(M31,#REF!,2),IF(H31="F",VLOOKUP(M31,#REF!,3),""))</f>
      </c>
      <c r="K31" s="5" t="e">
        <f>INDEX(#REF!,R31,S31)</f>
        <v>#REF!</v>
      </c>
      <c r="L31" s="11" t="e">
        <f>VLOOKUP(D31,#REF!,2,)</f>
        <v>#REF!</v>
      </c>
      <c r="M31" s="7">
        <f t="shared" si="0"/>
        <v>1900</v>
      </c>
      <c r="N31" s="34" t="e">
        <f t="shared" si="1"/>
        <v>#REF!</v>
      </c>
      <c r="O31" s="12" t="e">
        <f>SUM(IF(W31=1,3,IF(W31=2,2,IF(W31=3,1,0))),IF(V31=1,3,IF(V31=2,2,IF(V31=3,1,0))),IF(Y31=1,3,IF(Y31=2,2,IF(Y31=3,1,0))),IF(AA31=1,3,IF(AA31=2,2,IF(AA31=3,1,0))),IF(AC31=1,3,IF(AC31=2,2,IF(AC31=3,1,0))))+SUM(U31,#REF!,X31,Z31,AB31)</f>
        <v>#REF!</v>
      </c>
      <c r="P31" s="13"/>
      <c r="Q31" s="14">
        <f t="shared" si="2"/>
        <v>0</v>
      </c>
      <c r="R31" s="7" t="e">
        <f>MATCH(J31,'[1]Feuil1'!$A:$A,0)</f>
        <v>#N/A</v>
      </c>
      <c r="S31" s="15" t="e">
        <f>MATCH(Q31,'[1]Feuil1'!$1:$1,0)</f>
        <v>#N/A</v>
      </c>
      <c r="T31" s="7" t="e">
        <f>VLOOKUP(J31,'[1]Feuil1'!$A$2:$B$20,2)</f>
        <v>#N/A</v>
      </c>
      <c r="U31" s="76"/>
      <c r="V31" s="62"/>
      <c r="W31" s="22"/>
      <c r="X31" s="23"/>
      <c r="Y31" s="23"/>
      <c r="Z31" s="22"/>
      <c r="AA31" s="22"/>
      <c r="AB31" s="136"/>
      <c r="AC31" s="24"/>
    </row>
    <row r="32" spans="1:29" ht="16.5" customHeight="1" hidden="1">
      <c r="A32" s="284"/>
      <c r="B32" s="284">
        <v>-62</v>
      </c>
      <c r="C32" s="120"/>
      <c r="D32" s="105"/>
      <c r="E32" s="105"/>
      <c r="F32" s="106"/>
      <c r="G32" s="105"/>
      <c r="H32" s="105"/>
      <c r="I32" s="107"/>
      <c r="J32" s="7">
        <f>IF(H32="M",VLOOKUP(M32,#REF!,2),IF(H32="F",VLOOKUP(M32,#REF!,3),""))</f>
      </c>
      <c r="K32" s="5" t="e">
        <f>INDEX(#REF!,R32,S32)</f>
        <v>#REF!</v>
      </c>
      <c r="L32" s="11" t="e">
        <f>VLOOKUP(D32,#REF!,2,)</f>
        <v>#REF!</v>
      </c>
      <c r="M32" s="7">
        <f t="shared" si="0"/>
        <v>1900</v>
      </c>
      <c r="N32" s="34" t="e">
        <f t="shared" si="1"/>
        <v>#REF!</v>
      </c>
      <c r="O32" s="12" t="e">
        <f>SUM(IF(W32=1,3,IF(W32=2,2,IF(W32=3,1,0))),IF(V32=1,3,IF(V32=2,2,IF(V32=3,1,0))),IF(Y32=1,3,IF(Y32=2,2,IF(Y32=3,1,0))),IF(AA32=1,3,IF(AA32=2,2,IF(AA32=3,1,0))),IF(AC32=1,3,IF(AC32=2,2,IF(AC32=3,1,0))))+SUM(U32,#REF!,X32,Z32,AB32)</f>
        <v>#REF!</v>
      </c>
      <c r="P32" s="13"/>
      <c r="Q32" s="14">
        <f t="shared" si="2"/>
        <v>0</v>
      </c>
      <c r="R32" s="7" t="e">
        <f>MATCH(J32,'[1]Feuil1'!$A:$A,0)</f>
        <v>#N/A</v>
      </c>
      <c r="S32" s="15" t="e">
        <f>MATCH(Q32,'[1]Feuil1'!$1:$1,0)</f>
        <v>#N/A</v>
      </c>
      <c r="T32" s="7" t="e">
        <f>VLOOKUP(J32,'[1]Feuil1'!$A$2:$B$20,2)</f>
        <v>#N/A</v>
      </c>
      <c r="U32" s="76"/>
      <c r="V32" s="62"/>
      <c r="W32" s="22"/>
      <c r="X32" s="23"/>
      <c r="Y32" s="23"/>
      <c r="Z32" s="22"/>
      <c r="AA32" s="22"/>
      <c r="AB32" s="136"/>
      <c r="AC32" s="24"/>
    </row>
    <row r="33" spans="1:29" ht="16.5" customHeight="1" hidden="1">
      <c r="A33" s="284"/>
      <c r="B33" s="284"/>
      <c r="C33" s="104"/>
      <c r="D33" s="105"/>
      <c r="E33" s="105"/>
      <c r="F33" s="106"/>
      <c r="G33" s="105"/>
      <c r="H33" s="105"/>
      <c r="I33" s="107"/>
      <c r="J33" s="7">
        <f>IF(H33="M",VLOOKUP(M33,#REF!,2),IF(H33="F",VLOOKUP(M33,#REF!,3),""))</f>
      </c>
      <c r="K33" s="5" t="e">
        <f>INDEX(#REF!,R33,S33)</f>
        <v>#REF!</v>
      </c>
      <c r="L33" s="11" t="e">
        <f>VLOOKUP(D33,#REF!,2,)</f>
        <v>#REF!</v>
      </c>
      <c r="M33" s="7">
        <f t="shared" si="0"/>
        <v>1900</v>
      </c>
      <c r="N33" s="34" t="e">
        <f t="shared" si="1"/>
        <v>#REF!</v>
      </c>
      <c r="O33" s="12" t="e">
        <f>SUM(IF(W33=1,3,IF(W33=2,2,IF(W33=3,1,0))),IF(V33=1,3,IF(V33=2,2,IF(V33=3,1,0))),IF(Y33=1,3,IF(Y33=2,2,IF(Y33=3,1,0))),IF(AA33=1,3,IF(AA33=2,2,IF(AA33=3,1,0))),IF(AC33=1,3,IF(AC33=2,2,IF(AC33=3,1,0))))+SUM(U33,#REF!,X33,Z33,AB33)</f>
        <v>#REF!</v>
      </c>
      <c r="P33" s="13"/>
      <c r="Q33" s="14">
        <f t="shared" si="2"/>
        <v>0</v>
      </c>
      <c r="R33" s="7" t="e">
        <f>MATCH(J33,'[1]Feuil1'!$A:$A,0)</f>
        <v>#N/A</v>
      </c>
      <c r="S33" s="15" t="e">
        <f>MATCH(Q33,'[1]Feuil1'!$1:$1,0)</f>
        <v>#N/A</v>
      </c>
      <c r="T33" s="7" t="e">
        <f>VLOOKUP(J33,'[1]Feuil1'!$A$2:$B$20,2)</f>
        <v>#N/A</v>
      </c>
      <c r="U33" s="76"/>
      <c r="V33" s="62"/>
      <c r="W33" s="22"/>
      <c r="X33" s="23"/>
      <c r="Y33" s="23"/>
      <c r="Z33" s="22"/>
      <c r="AA33" s="22"/>
      <c r="AB33" s="136"/>
      <c r="AC33" s="24"/>
    </row>
    <row r="34" spans="1:29" ht="16.5" customHeight="1" hidden="1">
      <c r="A34" s="284"/>
      <c r="B34" s="284">
        <v>-70</v>
      </c>
      <c r="C34" s="104"/>
      <c r="D34" s="105"/>
      <c r="E34" s="105"/>
      <c r="F34" s="106"/>
      <c r="G34" s="105"/>
      <c r="H34" s="105"/>
      <c r="I34" s="107"/>
      <c r="J34" s="7">
        <f>IF(H34="M",VLOOKUP(M34,#REF!,2),IF(H34="F",VLOOKUP(M34,#REF!,3),""))</f>
      </c>
      <c r="K34" s="5" t="e">
        <f>INDEX(#REF!,R34,S34)</f>
        <v>#REF!</v>
      </c>
      <c r="L34" s="11" t="e">
        <f>VLOOKUP(D34,#REF!,2,)</f>
        <v>#REF!</v>
      </c>
      <c r="M34" s="7">
        <f t="shared" si="0"/>
        <v>1900</v>
      </c>
      <c r="N34" s="34" t="e">
        <f t="shared" si="1"/>
        <v>#REF!</v>
      </c>
      <c r="O34" s="12" t="e">
        <f>SUM(IF(W34=1,3,IF(W34=2,2,IF(W34=3,1,0))),IF(V34=1,3,IF(V34=2,2,IF(V34=3,1,0))),IF(Y34=1,3,IF(Y34=2,2,IF(Y34=3,1,0))),IF(AA34=1,3,IF(AA34=2,2,IF(AA34=3,1,0))),IF(AC34=1,3,IF(AC34=2,2,IF(AC34=3,1,0))))+SUM(U34,#REF!,X34,Z34,AB34)</f>
        <v>#REF!</v>
      </c>
      <c r="P34" s="13"/>
      <c r="Q34" s="14">
        <f t="shared" si="2"/>
        <v>0</v>
      </c>
      <c r="R34" s="7" t="e">
        <f>MATCH(J34,'[1]Feuil1'!$A:$A,0)</f>
        <v>#N/A</v>
      </c>
      <c r="S34" s="15" t="e">
        <f>MATCH(Q34,'[1]Feuil1'!$1:$1,0)</f>
        <v>#N/A</v>
      </c>
      <c r="T34" s="7" t="e">
        <f>VLOOKUP(J34,'[1]Feuil1'!$A$2:$B$20,2)</f>
        <v>#N/A</v>
      </c>
      <c r="U34" s="76"/>
      <c r="V34" s="62"/>
      <c r="W34" s="22"/>
      <c r="X34" s="23"/>
      <c r="Y34" s="23"/>
      <c r="Z34" s="22"/>
      <c r="AA34" s="22"/>
      <c r="AB34" s="136"/>
      <c r="AC34" s="24"/>
    </row>
    <row r="35" spans="1:29" ht="16.5" customHeight="1" hidden="1">
      <c r="A35" s="284"/>
      <c r="B35" s="284"/>
      <c r="C35" s="104"/>
      <c r="D35" s="105"/>
      <c r="E35" s="105"/>
      <c r="F35" s="106"/>
      <c r="G35" s="105"/>
      <c r="H35" s="105"/>
      <c r="I35" s="108"/>
      <c r="J35" s="7">
        <f>IF(H35="M",VLOOKUP(M35,#REF!,2),IF(H35="F",VLOOKUP(M35,#REF!,3),""))</f>
      </c>
      <c r="K35" s="5" t="e">
        <f>INDEX(#REF!,R35,S35)</f>
        <v>#REF!</v>
      </c>
      <c r="L35" s="11" t="e">
        <f>VLOOKUP(D35,#REF!,2,)</f>
        <v>#REF!</v>
      </c>
      <c r="M35" s="7">
        <f t="shared" si="0"/>
        <v>1900</v>
      </c>
      <c r="N35" s="34" t="e">
        <f t="shared" si="1"/>
        <v>#REF!</v>
      </c>
      <c r="O35" s="12" t="e">
        <f>SUM(IF(W35=1,3,IF(W35=2,2,IF(W35=3,1,0))),IF(V35=1,3,IF(V35=2,2,IF(V35=3,1,0))),IF(Y35=1,3,IF(Y35=2,2,IF(Y35=3,1,0))),IF(AA35=1,3,IF(AA35=2,2,IF(AA35=3,1,0))),IF(AC35=1,3,IF(AC35=2,2,IF(AC35=3,1,0))))+SUM(U35,#REF!,X35,Z35,AB35)</f>
        <v>#REF!</v>
      </c>
      <c r="P35" s="13"/>
      <c r="Q35" s="14">
        <f t="shared" si="2"/>
        <v>0</v>
      </c>
      <c r="R35" s="7" t="e">
        <f>MATCH(J35,'[1]Feuil1'!$A:$A,0)</f>
        <v>#N/A</v>
      </c>
      <c r="S35" s="15" t="e">
        <f>MATCH(Q35,'[1]Feuil1'!$1:$1,0)</f>
        <v>#N/A</v>
      </c>
      <c r="T35" s="7" t="e">
        <f>VLOOKUP(J35,'[1]Feuil1'!$A$2:$B$20,2)</f>
        <v>#N/A</v>
      </c>
      <c r="U35" s="76"/>
      <c r="V35" s="62"/>
      <c r="W35" s="22"/>
      <c r="X35" s="23"/>
      <c r="Y35" s="23"/>
      <c r="Z35" s="22"/>
      <c r="AA35" s="22"/>
      <c r="AB35" s="136"/>
      <c r="AC35" s="24"/>
    </row>
    <row r="36" spans="1:29" ht="16.5" customHeight="1" hidden="1">
      <c r="A36" s="278"/>
      <c r="B36" s="284">
        <v>-78</v>
      </c>
      <c r="C36" s="104"/>
      <c r="D36" s="105"/>
      <c r="E36" s="105"/>
      <c r="F36" s="106"/>
      <c r="G36" s="105"/>
      <c r="H36" s="105"/>
      <c r="I36" s="107"/>
      <c r="J36" s="7">
        <f>IF(H36="M",VLOOKUP(M36,#REF!,2),IF(H36="F",VLOOKUP(M36,#REF!,3),""))</f>
      </c>
      <c r="K36" s="5" t="e">
        <f>INDEX(#REF!,R36,S36)</f>
        <v>#REF!</v>
      </c>
      <c r="L36" s="11" t="e">
        <f>VLOOKUP(D36,#REF!,2,)</f>
        <v>#REF!</v>
      </c>
      <c r="M36" s="7">
        <f t="shared" si="0"/>
        <v>1900</v>
      </c>
      <c r="N36" s="34" t="e">
        <f t="shared" si="1"/>
        <v>#REF!</v>
      </c>
      <c r="O36" s="12" t="e">
        <f>SUM(IF(W36=1,3,IF(W36=2,2,IF(W36=3,1,0))),IF(V36=1,3,IF(V36=2,2,IF(V36=3,1,0))),IF(Y36=1,3,IF(Y36=2,2,IF(Y36=3,1,0))),IF(AA36=1,3,IF(AA36=2,2,IF(AA36=3,1,0))),IF(AC36=1,3,IF(AC36=2,2,IF(AC36=3,1,0))))+SUM(U36,#REF!,X36,Z36,AB36)</f>
        <v>#REF!</v>
      </c>
      <c r="P36" s="13"/>
      <c r="Q36" s="14">
        <f t="shared" si="2"/>
        <v>0</v>
      </c>
      <c r="R36" s="7" t="e">
        <f>MATCH(J36,'[1]Feuil1'!$A:$A,0)</f>
        <v>#N/A</v>
      </c>
      <c r="S36" s="15" t="e">
        <f>MATCH(Q36,'[1]Feuil1'!$1:$1,0)</f>
        <v>#N/A</v>
      </c>
      <c r="T36" s="7" t="e">
        <f>VLOOKUP(J36,'[1]Feuil1'!$A$2:$B$20,2)</f>
        <v>#N/A</v>
      </c>
      <c r="U36" s="76"/>
      <c r="V36" s="62"/>
      <c r="W36" s="22"/>
      <c r="X36" s="23"/>
      <c r="Y36" s="23"/>
      <c r="Z36" s="22"/>
      <c r="AA36" s="22"/>
      <c r="AB36" s="136"/>
      <c r="AC36" s="24"/>
    </row>
    <row r="37" spans="1:29" ht="16.5" customHeight="1" hidden="1">
      <c r="A37" s="278"/>
      <c r="B37" s="284"/>
      <c r="C37" s="104"/>
      <c r="D37" s="105"/>
      <c r="E37" s="105"/>
      <c r="F37" s="106"/>
      <c r="G37" s="105"/>
      <c r="H37" s="105"/>
      <c r="I37" s="107"/>
      <c r="J37" s="7">
        <f>IF(H37="M",VLOOKUP(M37,#REF!,2),IF(H37="F",VLOOKUP(M37,#REF!,3),""))</f>
      </c>
      <c r="K37" s="5" t="e">
        <f>INDEX(#REF!,R37,S37)</f>
        <v>#REF!</v>
      </c>
      <c r="L37" s="11" t="e">
        <f>VLOOKUP(D37,#REF!,2,)</f>
        <v>#REF!</v>
      </c>
      <c r="M37" s="7">
        <f t="shared" si="0"/>
        <v>1900</v>
      </c>
      <c r="N37" s="34" t="e">
        <f t="shared" si="1"/>
        <v>#REF!</v>
      </c>
      <c r="O37" s="12" t="e">
        <f>SUM(IF(W37=1,3,IF(W37=2,2,IF(W37=3,1,0))),IF(V37=1,3,IF(V37=2,2,IF(V37=3,1,0))),IF(Y37=1,3,IF(Y37=2,2,IF(Y37=3,1,0))),IF(AA37=1,3,IF(AA37=2,2,IF(AA37=3,1,0))),IF(AC37=1,3,IF(AC37=2,2,IF(AC37=3,1,0))))+SUM(U37,#REF!,X37,Z37,AB37)</f>
        <v>#REF!</v>
      </c>
      <c r="P37" s="13"/>
      <c r="Q37" s="14">
        <f t="shared" si="2"/>
        <v>0</v>
      </c>
      <c r="R37" s="7" t="e">
        <f>MATCH(J37,'[1]Feuil1'!$A:$A,0)</f>
        <v>#N/A</v>
      </c>
      <c r="S37" s="15" t="e">
        <f>MATCH(Q37,'[1]Feuil1'!$1:$1,0)</f>
        <v>#N/A</v>
      </c>
      <c r="T37" s="7" t="e">
        <f>VLOOKUP(J37,'[1]Feuil1'!$A$2:$B$20,2)</f>
        <v>#N/A</v>
      </c>
      <c r="U37" s="76"/>
      <c r="V37" s="62"/>
      <c r="W37" s="22"/>
      <c r="X37" s="23"/>
      <c r="Y37" s="23"/>
      <c r="Z37" s="22"/>
      <c r="AA37" s="22"/>
      <c r="AB37" s="136"/>
      <c r="AC37" s="24"/>
    </row>
    <row r="38" spans="1:29" ht="16.5" customHeight="1" hidden="1">
      <c r="A38" s="278"/>
      <c r="B38" s="284" t="s">
        <v>11</v>
      </c>
      <c r="C38" s="104"/>
      <c r="D38" s="105"/>
      <c r="E38" s="105"/>
      <c r="F38" s="106"/>
      <c r="G38" s="104"/>
      <c r="H38" s="105"/>
      <c r="I38" s="107"/>
      <c r="J38" s="7">
        <f>IF(H38="M",VLOOKUP(M38,#REF!,2),IF(H38="F",VLOOKUP(M38,#REF!,3),""))</f>
      </c>
      <c r="K38" s="5" t="e">
        <f>INDEX(#REF!,R38,S38)</f>
        <v>#REF!</v>
      </c>
      <c r="L38" s="11" t="e">
        <f>VLOOKUP(D38,#REF!,2,)</f>
        <v>#REF!</v>
      </c>
      <c r="M38" s="7">
        <f t="shared" si="0"/>
        <v>1900</v>
      </c>
      <c r="N38" s="34" t="e">
        <f t="shared" si="1"/>
        <v>#REF!</v>
      </c>
      <c r="O38" s="12" t="e">
        <f>SUM(IF(W38=1,3,IF(W38=2,2,IF(W38=3,1,0))),IF(V38=1,3,IF(V38=2,2,IF(V38=3,1,0))),IF(Y38=1,3,IF(Y38=2,2,IF(Y38=3,1,0))),IF(AA38=1,3,IF(AA38=2,2,IF(AA38=3,1,0))),IF(AC38=1,3,IF(AC38=2,2,IF(AC38=3,1,0))))+SUM(U38,#REF!,X38,Z38,AB38)</f>
        <v>#REF!</v>
      </c>
      <c r="P38" s="13"/>
      <c r="Q38" s="14">
        <f t="shared" si="2"/>
        <v>0</v>
      </c>
      <c r="R38" s="7" t="e">
        <f>MATCH(J38,'[1]Feuil1'!$A:$A,0)</f>
        <v>#N/A</v>
      </c>
      <c r="S38" s="15" t="e">
        <f>MATCH(Q38,'[1]Feuil1'!$1:$1,0)</f>
        <v>#N/A</v>
      </c>
      <c r="T38" s="7" t="e">
        <f>VLOOKUP(J38,'[1]Feuil1'!$A$2:$B$20,2)</f>
        <v>#N/A</v>
      </c>
      <c r="U38" s="76"/>
      <c r="V38" s="62"/>
      <c r="W38" s="22"/>
      <c r="X38" s="23"/>
      <c r="Y38" s="23"/>
      <c r="Z38" s="22"/>
      <c r="AA38" s="22"/>
      <c r="AB38" s="136"/>
      <c r="AC38" s="24"/>
    </row>
    <row r="39" spans="1:29" ht="16.5" customHeight="1" hidden="1" thickBot="1">
      <c r="A39" s="279"/>
      <c r="B39" s="291"/>
      <c r="C39" s="111"/>
      <c r="D39" s="112"/>
      <c r="E39" s="112"/>
      <c r="F39" s="113"/>
      <c r="G39" s="112"/>
      <c r="H39" s="112"/>
      <c r="I39" s="114"/>
      <c r="J39" s="44">
        <f>IF(H39="M",VLOOKUP(M39,#REF!,2),IF(H39="F",VLOOKUP(M39,#REF!,3),""))</f>
      </c>
      <c r="K39" s="40" t="e">
        <f>INDEX(#REF!,R39,S39)</f>
        <v>#REF!</v>
      </c>
      <c r="L39" s="45" t="e">
        <f>VLOOKUP(D39,#REF!,2,)</f>
        <v>#REF!</v>
      </c>
      <c r="M39" s="44">
        <f t="shared" si="0"/>
        <v>1900</v>
      </c>
      <c r="N39" s="42" t="e">
        <f t="shared" si="1"/>
        <v>#REF!</v>
      </c>
      <c r="O39" s="43" t="e">
        <f>SUM(IF(W39=1,3,IF(W39=2,2,IF(W39=3,1,0))),IF(V39=1,3,IF(V39=2,2,IF(V39=3,1,0))),IF(Y39=1,3,IF(Y39=2,2,IF(Y39=3,1,0))),IF(AA39=1,3,IF(AA39=2,2,IF(AA39=3,1,0))),IF(AC39=1,3,IF(AC39=2,2,IF(AC39=3,1,0))))+SUM(U39,#REF!,X39,Z39,AB39)</f>
        <v>#REF!</v>
      </c>
      <c r="P39" s="54"/>
      <c r="Q39" s="55">
        <f t="shared" si="2"/>
        <v>0</v>
      </c>
      <c r="R39" s="44" t="e">
        <f>MATCH(J39,'[1]Feuil1'!$A:$A,0)</f>
        <v>#N/A</v>
      </c>
      <c r="S39" s="56" t="e">
        <f>MATCH(Q39,'[1]Feuil1'!$1:$1,0)</f>
        <v>#N/A</v>
      </c>
      <c r="T39" s="44" t="e">
        <f>VLOOKUP(J39,'[1]Feuil1'!$A$2:$B$20,2)</f>
        <v>#N/A</v>
      </c>
      <c r="U39" s="77"/>
      <c r="V39" s="63"/>
      <c r="W39" s="57"/>
      <c r="X39" s="58"/>
      <c r="Y39" s="58"/>
      <c r="Z39" s="57"/>
      <c r="AA39" s="57"/>
      <c r="AB39" s="137"/>
      <c r="AC39" s="59"/>
    </row>
    <row r="40" spans="1:29" ht="16.5" customHeight="1" hidden="1" thickTop="1">
      <c r="A40" s="277" t="s">
        <v>28</v>
      </c>
      <c r="B40" s="277">
        <v>-44</v>
      </c>
      <c r="C40" s="117"/>
      <c r="D40" s="115"/>
      <c r="E40" s="115"/>
      <c r="F40" s="118"/>
      <c r="G40" s="117"/>
      <c r="H40" s="117"/>
      <c r="I40" s="116"/>
      <c r="J40" s="35">
        <f>IF(H40="M",VLOOKUP(M40,#REF!,2),IF(H40="F",VLOOKUP(M40,#REF!,3),""))</f>
      </c>
      <c r="K40" s="36" t="e">
        <f>INDEX(#REF!,R40,S40)</f>
        <v>#REF!</v>
      </c>
      <c r="L40" s="37" t="e">
        <f>VLOOKUP(D40,#REF!,2,)</f>
        <v>#REF!</v>
      </c>
      <c r="M40" s="35">
        <f t="shared" si="0"/>
        <v>1900</v>
      </c>
      <c r="N40" s="38" t="e">
        <f t="shared" si="1"/>
        <v>#REF!</v>
      </c>
      <c r="O40" s="39" t="e">
        <f>SUM(IF(W40=1,3,IF(W40=2,2,IF(W40=3,1,0))),IF(V40=1,3,IF(V40=2,2,IF(V40=3,1,0))),IF(Y40=1,3,IF(Y40=2,2,IF(Y40=3,1,0))),IF(AA40=1,3,IF(AA40=2,2,IF(AA40=3,1,0))),IF(AC40=1,3,IF(AC40=2,2,IF(AC40=3,1,0))))+SUM(U40,#REF!,X40,Z40,AB40)</f>
        <v>#REF!</v>
      </c>
      <c r="P40" s="46"/>
      <c r="Q40" s="47">
        <f t="shared" si="2"/>
        <v>0</v>
      </c>
      <c r="R40" s="35" t="e">
        <f>MATCH(J40,'[1]Feuil1'!$A:$A,0)</f>
        <v>#N/A</v>
      </c>
      <c r="S40" s="48" t="e">
        <f>MATCH(Q40,'[1]Feuil1'!$1:$1,0)</f>
        <v>#N/A</v>
      </c>
      <c r="T40" s="35" t="e">
        <f>VLOOKUP(J40,'[1]Feuil1'!$A$2:$B$20,2)</f>
        <v>#N/A</v>
      </c>
      <c r="U40" s="75"/>
      <c r="V40" s="61"/>
      <c r="W40" s="19"/>
      <c r="X40" s="20"/>
      <c r="Y40" s="20"/>
      <c r="Z40" s="19"/>
      <c r="AA40" s="19"/>
      <c r="AB40" s="135"/>
      <c r="AC40" s="21"/>
    </row>
    <row r="41" spans="1:29" ht="16.5" customHeight="1" hidden="1">
      <c r="A41" s="249"/>
      <c r="B41" s="249"/>
      <c r="C41" s="104"/>
      <c r="D41" s="105"/>
      <c r="E41" s="105"/>
      <c r="F41" s="106"/>
      <c r="G41" s="104"/>
      <c r="H41" s="105"/>
      <c r="I41" s="107"/>
      <c r="J41" s="7">
        <f>IF(H41="M",VLOOKUP(M41,#REF!,2),IF(H41="F",VLOOKUP(M41,#REF!,3),""))</f>
      </c>
      <c r="K41" s="5" t="e">
        <f>INDEX(#REF!,R41,S41)</f>
        <v>#REF!</v>
      </c>
      <c r="L41" s="11" t="e">
        <f>VLOOKUP(D41,#REF!,2,)</f>
        <v>#REF!</v>
      </c>
      <c r="M41" s="7">
        <f t="shared" si="0"/>
        <v>1900</v>
      </c>
      <c r="N41" s="34" t="e">
        <f t="shared" si="1"/>
        <v>#REF!</v>
      </c>
      <c r="O41" s="12" t="e">
        <f>SUM(IF(W41=1,3,IF(W41=2,2,IF(W41=3,1,0))),IF(V41=1,3,IF(V41=2,2,IF(V41=3,1,0))),IF(Y41=1,3,IF(Y41=2,2,IF(Y41=3,1,0))),IF(AA41=1,3,IF(AA41=2,2,IF(AA41=3,1,0))),IF(AC41=1,3,IF(AC41=2,2,IF(AC41=3,1,0))))+SUM(U41,#REF!,X41,Z41,AB41)</f>
        <v>#REF!</v>
      </c>
      <c r="P41" s="13"/>
      <c r="Q41" s="14">
        <f t="shared" si="2"/>
        <v>0</v>
      </c>
      <c r="R41" s="7" t="e">
        <f>MATCH(J41,'[1]Feuil1'!$A:$A,0)</f>
        <v>#N/A</v>
      </c>
      <c r="S41" s="15" t="e">
        <f>MATCH(Q41,'[1]Feuil1'!$1:$1,0)</f>
        <v>#N/A</v>
      </c>
      <c r="T41" s="7" t="e">
        <f>VLOOKUP(J41,'[1]Feuil1'!$A$2:$B$20,2)</f>
        <v>#N/A</v>
      </c>
      <c r="U41" s="76"/>
      <c r="V41" s="62"/>
      <c r="W41" s="22"/>
      <c r="X41" s="23"/>
      <c r="Y41" s="23"/>
      <c r="Z41" s="22"/>
      <c r="AA41" s="22"/>
      <c r="AB41" s="136"/>
      <c r="AC41" s="24"/>
    </row>
    <row r="42" spans="1:29" ht="16.5" customHeight="1" hidden="1">
      <c r="A42" s="249"/>
      <c r="B42" s="249">
        <v>-52</v>
      </c>
      <c r="C42" s="104"/>
      <c r="D42" s="105"/>
      <c r="E42" s="105"/>
      <c r="F42" s="106"/>
      <c r="G42" s="104"/>
      <c r="H42" s="105"/>
      <c r="I42" s="107"/>
      <c r="J42" s="7">
        <f>IF(H42="M",VLOOKUP(M42,#REF!,2),IF(H42="F",VLOOKUP(M42,#REF!,3),""))</f>
      </c>
      <c r="K42" s="5" t="e">
        <f>INDEX(#REF!,R42,S42)</f>
        <v>#REF!</v>
      </c>
      <c r="L42" s="11" t="e">
        <f>VLOOKUP(D42,#REF!,2,)</f>
        <v>#REF!</v>
      </c>
      <c r="M42" s="7">
        <f t="shared" si="0"/>
        <v>1900</v>
      </c>
      <c r="N42" s="34" t="e">
        <f t="shared" si="1"/>
        <v>#REF!</v>
      </c>
      <c r="O42" s="12" t="e">
        <f>SUM(IF(W42=1,3,IF(W42=2,2,IF(W42=3,1,0))),IF(V42=1,3,IF(V42=2,2,IF(V42=3,1,0))),IF(Y42=1,3,IF(Y42=2,2,IF(Y42=3,1,0))),IF(AA42=1,3,IF(AA42=2,2,IF(AA42=3,1,0))),IF(AC42=1,3,IF(AC42=2,2,IF(AC42=3,1,0))))+SUM(U42,#REF!,X42,Z42,AB42)</f>
        <v>#REF!</v>
      </c>
      <c r="P42" s="13"/>
      <c r="Q42" s="14">
        <f t="shared" si="2"/>
        <v>0</v>
      </c>
      <c r="R42" s="7" t="e">
        <f>MATCH(J42,'[1]Feuil1'!$A:$A,0)</f>
        <v>#N/A</v>
      </c>
      <c r="S42" s="15" t="e">
        <f>MATCH(Q42,'[1]Feuil1'!$1:$1,0)</f>
        <v>#N/A</v>
      </c>
      <c r="T42" s="7" t="e">
        <f>VLOOKUP(J42,'[1]Feuil1'!$A$2:$B$20,2)</f>
        <v>#N/A</v>
      </c>
      <c r="U42" s="76"/>
      <c r="V42" s="62"/>
      <c r="W42" s="22"/>
      <c r="X42" s="23"/>
      <c r="Y42" s="23"/>
      <c r="Z42" s="22"/>
      <c r="AA42" s="22"/>
      <c r="AB42" s="136"/>
      <c r="AC42" s="24"/>
    </row>
    <row r="43" spans="1:29" ht="16.5" customHeight="1" hidden="1">
      <c r="A43" s="249"/>
      <c r="B43" s="249"/>
      <c r="C43" s="104"/>
      <c r="D43" s="105"/>
      <c r="E43" s="105"/>
      <c r="F43" s="106"/>
      <c r="G43" s="104"/>
      <c r="H43" s="104"/>
      <c r="I43" s="108"/>
      <c r="J43" s="7">
        <f>IF(H43="M",VLOOKUP(M43,#REF!,2),IF(H43="F",VLOOKUP(M43,#REF!,3),""))</f>
      </c>
      <c r="K43" s="5" t="e">
        <f>INDEX(#REF!,R43,S43)</f>
        <v>#REF!</v>
      </c>
      <c r="L43" s="11" t="e">
        <f>VLOOKUP(D43,#REF!,2,)</f>
        <v>#REF!</v>
      </c>
      <c r="M43" s="7">
        <f t="shared" si="0"/>
        <v>1900</v>
      </c>
      <c r="N43" s="34" t="e">
        <f t="shared" si="1"/>
        <v>#REF!</v>
      </c>
      <c r="O43" s="12" t="e">
        <f>SUM(IF(W43=1,3,IF(W43=2,2,IF(W43=3,1,0))),IF(V43=1,3,IF(V43=2,2,IF(V43=3,1,0))),IF(Y43=1,3,IF(Y43=2,2,IF(Y43=3,1,0))),IF(AA43=1,3,IF(AA43=2,2,IF(AA43=3,1,0))),IF(AC43=1,3,IF(AC43=2,2,IF(AC43=3,1,0))))+SUM(U43,#REF!,X43,Z43,AB43)</f>
        <v>#REF!</v>
      </c>
      <c r="P43" s="13"/>
      <c r="Q43" s="14">
        <f t="shared" si="2"/>
        <v>0</v>
      </c>
      <c r="R43" s="7" t="e">
        <f>MATCH(J43,'[1]Feuil1'!$A:$A,0)</f>
        <v>#N/A</v>
      </c>
      <c r="S43" s="15" t="e">
        <f>MATCH(Q43,'[1]Feuil1'!$1:$1,0)</f>
        <v>#N/A</v>
      </c>
      <c r="T43" s="7" t="e">
        <f>VLOOKUP(J43,'[1]Feuil1'!$A$2:$B$20,2)</f>
        <v>#N/A</v>
      </c>
      <c r="U43" s="76"/>
      <c r="V43" s="62"/>
      <c r="W43" s="22"/>
      <c r="X43" s="23"/>
      <c r="Y43" s="23"/>
      <c r="Z43" s="22"/>
      <c r="AA43" s="22"/>
      <c r="AB43" s="136"/>
      <c r="AC43" s="24"/>
    </row>
    <row r="44" spans="1:29" ht="16.5" customHeight="1" hidden="1">
      <c r="A44" s="249"/>
      <c r="B44" s="249">
        <v>-60</v>
      </c>
      <c r="C44" s="104"/>
      <c r="D44" s="105"/>
      <c r="E44" s="105"/>
      <c r="F44" s="106"/>
      <c r="G44" s="105"/>
      <c r="H44" s="104"/>
      <c r="I44" s="108"/>
      <c r="J44" s="7">
        <f>IF(H44="M",VLOOKUP(M44,#REF!,2),IF(H44="F",VLOOKUP(M44,#REF!,3),""))</f>
      </c>
      <c r="K44" s="5" t="e">
        <f>INDEX(#REF!,R44,S44)</f>
        <v>#REF!</v>
      </c>
      <c r="L44" s="11" t="e">
        <f>VLOOKUP(D44,#REF!,2,)</f>
        <v>#REF!</v>
      </c>
      <c r="M44" s="7">
        <f t="shared" si="0"/>
        <v>1900</v>
      </c>
      <c r="N44" s="34" t="e">
        <f t="shared" si="1"/>
        <v>#REF!</v>
      </c>
      <c r="O44" s="12" t="e">
        <f>SUM(IF(W44=1,3,IF(W44=2,2,IF(W44=3,1,0))),IF(V44=1,3,IF(V44=2,2,IF(V44=3,1,0))),IF(Y44=1,3,IF(Y44=2,2,IF(Y44=3,1,0))),IF(AA44=1,3,IF(AA44=2,2,IF(AA44=3,1,0))),IF(AC44=1,3,IF(AC44=2,2,IF(AC44=3,1,0))))+SUM(U44,#REF!,X44,Z44,AB44)</f>
        <v>#REF!</v>
      </c>
      <c r="P44" s="13"/>
      <c r="Q44" s="14">
        <f t="shared" si="2"/>
        <v>0</v>
      </c>
      <c r="R44" s="7" t="e">
        <f>MATCH(J44,'[1]Feuil1'!$A:$A,0)</f>
        <v>#N/A</v>
      </c>
      <c r="S44" s="15" t="e">
        <f>MATCH(Q44,'[1]Feuil1'!$1:$1,0)</f>
        <v>#N/A</v>
      </c>
      <c r="T44" s="7" t="e">
        <f>VLOOKUP(J44,'[1]Feuil1'!$A$2:$B$20,2)</f>
        <v>#N/A</v>
      </c>
      <c r="U44" s="76"/>
      <c r="V44" s="62"/>
      <c r="W44" s="22"/>
      <c r="X44" s="23"/>
      <c r="Y44" s="23"/>
      <c r="Z44" s="22"/>
      <c r="AA44" s="22"/>
      <c r="AB44" s="136"/>
      <c r="AC44" s="24"/>
    </row>
    <row r="45" spans="1:29" ht="16.5" customHeight="1" hidden="1">
      <c r="A45" s="249"/>
      <c r="B45" s="249"/>
      <c r="C45" s="104"/>
      <c r="D45" s="105"/>
      <c r="E45" s="105"/>
      <c r="F45" s="106"/>
      <c r="G45" s="105"/>
      <c r="H45" s="105"/>
      <c r="I45" s="107"/>
      <c r="J45" s="7">
        <f>IF(H45="M",VLOOKUP(M45,#REF!,2),IF(H45="F",VLOOKUP(M45,#REF!,3),""))</f>
      </c>
      <c r="K45" s="5" t="e">
        <f>INDEX(#REF!,R45,S45)</f>
        <v>#REF!</v>
      </c>
      <c r="L45" s="11" t="e">
        <f>VLOOKUP(D45,#REF!,2,)</f>
        <v>#REF!</v>
      </c>
      <c r="M45" s="7">
        <f t="shared" si="0"/>
        <v>1900</v>
      </c>
      <c r="N45" s="34" t="e">
        <f t="shared" si="1"/>
        <v>#REF!</v>
      </c>
      <c r="O45" s="12" t="e">
        <f>SUM(IF(W45=1,3,IF(W45=2,2,IF(W45=3,1,0))),IF(V45=1,3,IF(V45=2,2,IF(V45=3,1,0))),IF(Y45=1,3,IF(Y45=2,2,IF(Y45=3,1,0))),IF(AA45=1,3,IF(AA45=2,2,IF(AA45=3,1,0))),IF(AC45=1,3,IF(AC45=2,2,IF(AC45=3,1,0))))+SUM(U45,#REF!,X45,Z45,AB45)</f>
        <v>#REF!</v>
      </c>
      <c r="P45" s="13"/>
      <c r="Q45" s="14">
        <f t="shared" si="2"/>
        <v>0</v>
      </c>
      <c r="R45" s="7" t="e">
        <f>MATCH(J45,'[1]Feuil1'!$A:$A,0)</f>
        <v>#N/A</v>
      </c>
      <c r="S45" s="15" t="e">
        <f>MATCH(Q45,'[1]Feuil1'!$1:$1,0)</f>
        <v>#N/A</v>
      </c>
      <c r="T45" s="7" t="e">
        <f>VLOOKUP(J45,'[1]Feuil1'!$A$2:$B$20,2)</f>
        <v>#N/A</v>
      </c>
      <c r="U45" s="76"/>
      <c r="V45" s="62"/>
      <c r="W45" s="22"/>
      <c r="X45" s="23"/>
      <c r="Y45" s="23"/>
      <c r="Z45" s="22"/>
      <c r="AA45" s="22"/>
      <c r="AB45" s="136"/>
      <c r="AC45" s="24"/>
    </row>
    <row r="46" spans="1:29" ht="16.5" customHeight="1" hidden="1">
      <c r="A46" s="249"/>
      <c r="B46" s="249">
        <v>-68</v>
      </c>
      <c r="C46" s="104"/>
      <c r="D46" s="105"/>
      <c r="E46" s="105"/>
      <c r="F46" s="106"/>
      <c r="G46" s="104"/>
      <c r="H46" s="105"/>
      <c r="I46" s="107"/>
      <c r="J46" s="7">
        <f>IF(H46="M",VLOOKUP(M46,#REF!,2),IF(H46="F",VLOOKUP(M46,#REF!,3),""))</f>
      </c>
      <c r="K46" s="5" t="e">
        <f>INDEX(#REF!,R46,S46)</f>
        <v>#REF!</v>
      </c>
      <c r="L46" s="11" t="e">
        <f>VLOOKUP(D46,#REF!,2,)</f>
        <v>#REF!</v>
      </c>
      <c r="M46" s="7">
        <f t="shared" si="0"/>
        <v>1900</v>
      </c>
      <c r="N46" s="34" t="e">
        <f t="shared" si="1"/>
        <v>#REF!</v>
      </c>
      <c r="O46" s="12" t="e">
        <f>SUM(IF(W46=1,3,IF(W46=2,2,IF(W46=3,1,0))),IF(V46=1,3,IF(V46=2,2,IF(V46=3,1,0))),IF(Y46=1,3,IF(Y46=2,2,IF(Y46=3,1,0))),IF(AA46=1,3,IF(AA46=2,2,IF(AA46=3,1,0))),IF(AC46=1,3,IF(AC46=2,2,IF(AC46=3,1,0))))+SUM(U46,#REF!,X46,Z46,AB46)</f>
        <v>#REF!</v>
      </c>
      <c r="P46" s="13"/>
      <c r="Q46" s="14">
        <f t="shared" si="2"/>
        <v>0</v>
      </c>
      <c r="R46" s="7" t="e">
        <f>MATCH(J46,'[1]Feuil1'!$A:$A,0)</f>
        <v>#N/A</v>
      </c>
      <c r="S46" s="15" t="e">
        <f>MATCH(Q46,'[1]Feuil1'!$1:$1,0)</f>
        <v>#N/A</v>
      </c>
      <c r="T46" s="7" t="e">
        <f>VLOOKUP(J46,'[1]Feuil1'!$A$2:$B$20,2)</f>
        <v>#N/A</v>
      </c>
      <c r="U46" s="76"/>
      <c r="V46" s="62"/>
      <c r="W46" s="22"/>
      <c r="X46" s="23"/>
      <c r="Y46" s="23"/>
      <c r="Z46" s="22"/>
      <c r="AA46" s="22"/>
      <c r="AB46" s="136"/>
      <c r="AC46" s="24"/>
    </row>
    <row r="47" spans="1:29" ht="16.5" customHeight="1" hidden="1">
      <c r="A47" s="249"/>
      <c r="B47" s="249"/>
      <c r="C47" s="104"/>
      <c r="D47" s="105"/>
      <c r="E47" s="105"/>
      <c r="F47" s="106"/>
      <c r="G47" s="105"/>
      <c r="H47" s="105"/>
      <c r="I47" s="107"/>
      <c r="J47" s="7">
        <f>IF(H47="M",VLOOKUP(M47,#REF!,2),IF(H47="F",VLOOKUP(M47,#REF!,3),""))</f>
      </c>
      <c r="K47" s="5" t="e">
        <f>INDEX(#REF!,R47,S47)</f>
        <v>#REF!</v>
      </c>
      <c r="L47" s="11" t="e">
        <f>VLOOKUP(D47,#REF!,2,)</f>
        <v>#REF!</v>
      </c>
      <c r="M47" s="7">
        <f t="shared" si="0"/>
        <v>1900</v>
      </c>
      <c r="N47" s="34" t="e">
        <f t="shared" si="1"/>
        <v>#REF!</v>
      </c>
      <c r="O47" s="12" t="e">
        <f>SUM(IF(W47=1,3,IF(W47=2,2,IF(W47=3,1,0))),IF(V47=1,3,IF(V47=2,2,IF(V47=3,1,0))),IF(Y47=1,3,IF(Y47=2,2,IF(Y47=3,1,0))),IF(AA47=1,3,IF(AA47=2,2,IF(AA47=3,1,0))),IF(AC47=1,3,IF(AC47=2,2,IF(AC47=3,1,0))))+SUM(U47,#REF!,X47,Z47,AB47)</f>
        <v>#REF!</v>
      </c>
      <c r="P47" s="13"/>
      <c r="Q47" s="14">
        <f t="shared" si="2"/>
        <v>0</v>
      </c>
      <c r="R47" s="7" t="e">
        <f>MATCH(J47,'[1]Feuil1'!$A:$A,0)</f>
        <v>#N/A</v>
      </c>
      <c r="S47" s="15" t="e">
        <f>MATCH(Q47,'[1]Feuil1'!$1:$1,0)</f>
        <v>#N/A</v>
      </c>
      <c r="T47" s="7" t="e">
        <f>VLOOKUP(J47,'[1]Feuil1'!$A$2:$B$20,2)</f>
        <v>#N/A</v>
      </c>
      <c r="U47" s="76"/>
      <c r="V47" s="62"/>
      <c r="W47" s="22"/>
      <c r="X47" s="23"/>
      <c r="Y47" s="23"/>
      <c r="Z47" s="22"/>
      <c r="AA47" s="22"/>
      <c r="AB47" s="136"/>
      <c r="AC47" s="24"/>
    </row>
    <row r="48" spans="1:29" ht="16.5" customHeight="1" hidden="1">
      <c r="A48" s="278"/>
      <c r="B48" s="249" t="s">
        <v>9</v>
      </c>
      <c r="C48" s="104"/>
      <c r="D48" s="105"/>
      <c r="E48" s="105"/>
      <c r="F48" s="121"/>
      <c r="G48" s="106"/>
      <c r="H48" s="104"/>
      <c r="I48" s="107"/>
      <c r="J48" s="7">
        <f>IF(H48="M",VLOOKUP(M48,#REF!,2),IF(H48="F",VLOOKUP(M48,#REF!,3),""))</f>
      </c>
      <c r="K48" s="5" t="e">
        <f>INDEX(#REF!,R48,S48)</f>
        <v>#REF!</v>
      </c>
      <c r="L48" s="11" t="e">
        <f>VLOOKUP(D48,#REF!,2,)</f>
        <v>#REF!</v>
      </c>
      <c r="M48" s="7">
        <f t="shared" si="0"/>
        <v>1900</v>
      </c>
      <c r="N48" s="34" t="e">
        <f t="shared" si="1"/>
        <v>#REF!</v>
      </c>
      <c r="O48" s="12" t="e">
        <f>SUM(IF(W48=1,3,IF(W48=2,2,IF(W48=3,1,0))),IF(V48=1,3,IF(V48=2,2,IF(V48=3,1,0))),IF(Y48=1,3,IF(Y48=2,2,IF(Y48=3,1,0))),IF(AA48=1,3,IF(AA48=2,2,IF(AA48=3,1,0))),IF(AC48=1,3,IF(AC48=2,2,IF(AC48=3,1,0))))+SUM(U48,#REF!,X48,Z48,AB48)</f>
        <v>#REF!</v>
      </c>
      <c r="P48" s="13"/>
      <c r="Q48" s="14">
        <f t="shared" si="2"/>
        <v>0</v>
      </c>
      <c r="R48" s="7" t="e">
        <f>MATCH(J48,'[1]Feuil1'!$A:$A,0)</f>
        <v>#N/A</v>
      </c>
      <c r="S48" s="15" t="e">
        <f>MATCH(Q48,'[1]Feuil1'!$1:$1,0)</f>
        <v>#N/A</v>
      </c>
      <c r="T48" s="7" t="e">
        <f>VLOOKUP(J48,'[1]Feuil1'!$A$2:$B$20,2)</f>
        <v>#N/A</v>
      </c>
      <c r="U48" s="76"/>
      <c r="V48" s="62"/>
      <c r="W48" s="22"/>
      <c r="X48" s="23"/>
      <c r="Y48" s="23"/>
      <c r="Z48" s="22"/>
      <c r="AA48" s="22"/>
      <c r="AB48" s="136"/>
      <c r="AC48" s="24"/>
    </row>
    <row r="49" spans="1:29" ht="16.5" customHeight="1" hidden="1" thickBot="1">
      <c r="A49" s="279"/>
      <c r="B49" s="280"/>
      <c r="C49" s="111"/>
      <c r="D49" s="112"/>
      <c r="E49" s="112"/>
      <c r="F49" s="113"/>
      <c r="G49" s="112"/>
      <c r="H49" s="112"/>
      <c r="I49" s="114"/>
      <c r="J49" s="44">
        <f>IF(H49="M",VLOOKUP(M49,#REF!,2),IF(H49="F",VLOOKUP(M49,#REF!,3),""))</f>
      </c>
      <c r="K49" s="40" t="e">
        <f>INDEX(#REF!,R49,S49)</f>
        <v>#REF!</v>
      </c>
      <c r="L49" s="45" t="e">
        <f>VLOOKUP(D49,#REF!,2,)</f>
        <v>#REF!</v>
      </c>
      <c r="M49" s="44">
        <f t="shared" si="0"/>
        <v>1900</v>
      </c>
      <c r="N49" s="42" t="e">
        <f t="shared" si="1"/>
        <v>#REF!</v>
      </c>
      <c r="O49" s="43" t="e">
        <f>SUM(IF(W49=1,3,IF(W49=2,2,IF(W49=3,1,0))),IF(V49=1,3,IF(V49=2,2,IF(V49=3,1,0))),IF(Y49=1,3,IF(Y49=2,2,IF(Y49=3,1,0))),IF(AA49=1,3,IF(AA49=2,2,IF(AA49=3,1,0))),IF(AC49=1,3,IF(AC49=2,2,IF(AC49=3,1,0))))+SUM(U49,#REF!,X49,Z49,AB49)</f>
        <v>#REF!</v>
      </c>
      <c r="P49" s="54"/>
      <c r="Q49" s="55">
        <f t="shared" si="2"/>
        <v>0</v>
      </c>
      <c r="R49" s="44" t="e">
        <f>MATCH(J49,'[1]Feuil1'!$A:$A,0)</f>
        <v>#N/A</v>
      </c>
      <c r="S49" s="56" t="e">
        <f>MATCH(Q49,'[1]Feuil1'!$1:$1,0)</f>
        <v>#N/A</v>
      </c>
      <c r="T49" s="44" t="e">
        <f>VLOOKUP(J49,'[1]Feuil1'!$A$2:$B$20,2)</f>
        <v>#N/A</v>
      </c>
      <c r="U49" s="77"/>
      <c r="V49" s="63"/>
      <c r="W49" s="57"/>
      <c r="X49" s="58"/>
      <c r="Y49" s="58"/>
      <c r="Z49" s="57"/>
      <c r="AA49" s="57"/>
      <c r="AB49" s="137"/>
      <c r="AC49" s="59"/>
    </row>
    <row r="50" spans="1:29" ht="16.5" customHeight="1" hidden="1">
      <c r="A50" s="78"/>
      <c r="B50" s="283">
        <v>-60</v>
      </c>
      <c r="C50" s="117"/>
      <c r="D50" s="115"/>
      <c r="E50" s="115"/>
      <c r="F50" s="118"/>
      <c r="G50" s="115"/>
      <c r="H50" s="115"/>
      <c r="I50" s="116"/>
      <c r="J50" s="35">
        <f>IF(H50="M",VLOOKUP(M50,#REF!,2),IF(H50="F",VLOOKUP(M50,#REF!,3),""))</f>
      </c>
      <c r="K50" s="36" t="e">
        <f>INDEX(#REF!,R50,S50)</f>
        <v>#REF!</v>
      </c>
      <c r="L50" s="37" t="e">
        <f>VLOOKUP(D50,#REF!,2,)</f>
        <v>#REF!</v>
      </c>
      <c r="M50" s="35">
        <f t="shared" si="0"/>
        <v>1900</v>
      </c>
      <c r="N50" s="38" t="e">
        <f t="shared" si="1"/>
        <v>#REF!</v>
      </c>
      <c r="O50" s="39" t="e">
        <f>SUM(IF(W50=1,3,IF(W50=2,2,IF(W50=3,1,0))),IF(V50=1,3,IF(V50=2,2,IF(V50=3,1,0))),IF(Y50=1,3,IF(Y50=2,2,IF(Y50=3,1,0))),IF(AA50=1,3,IF(AA50=2,2,IF(AA50=3,1,0))),IF(AC50=1,3,IF(AC50=2,2,IF(AC50=3,1,0))))+SUM(U50,#REF!,X50,Z50,AB50)</f>
        <v>#REF!</v>
      </c>
      <c r="P50" s="46"/>
      <c r="Q50" s="47">
        <f t="shared" si="2"/>
        <v>0</v>
      </c>
      <c r="R50" s="35" t="e">
        <f>MATCH(J50,'[1]Feuil1'!$A:$A,0)</f>
        <v>#N/A</v>
      </c>
      <c r="S50" s="48" t="e">
        <f>MATCH(Q50,'[1]Feuil1'!$1:$1,0)</f>
        <v>#N/A</v>
      </c>
      <c r="T50" s="35" t="e">
        <f>VLOOKUP(J50,'[1]Feuil1'!$A$2:$B$20,2)</f>
        <v>#N/A</v>
      </c>
      <c r="U50" s="75"/>
      <c r="V50" s="61"/>
      <c r="W50" s="19"/>
      <c r="X50" s="20"/>
      <c r="Y50" s="20"/>
      <c r="Z50" s="19"/>
      <c r="AA50" s="19"/>
      <c r="AB50" s="135"/>
      <c r="AC50" s="21"/>
    </row>
    <row r="51" spans="1:29" ht="16.5" customHeight="1" hidden="1">
      <c r="A51" s="78"/>
      <c r="B51" s="300"/>
      <c r="C51" s="122"/>
      <c r="D51" s="123"/>
      <c r="E51" s="123"/>
      <c r="F51" s="124"/>
      <c r="G51" s="123"/>
      <c r="H51" s="122"/>
      <c r="I51" s="125"/>
      <c r="J51" s="29">
        <f>IF(H51="M",VLOOKUP(M51,#REF!,2),IF(H51="F",VLOOKUP(M51,#REF!,3),""))</f>
      </c>
      <c r="K51" s="2" t="e">
        <f>INDEX(#REF!,R51,S51)</f>
        <v>#REF!</v>
      </c>
      <c r="L51" s="85" t="e">
        <f>VLOOKUP(D51,#REF!,2,)</f>
        <v>#REF!</v>
      </c>
      <c r="M51" s="29">
        <f t="shared" si="0"/>
        <v>1900</v>
      </c>
      <c r="N51" s="86" t="e">
        <f t="shared" si="1"/>
        <v>#REF!</v>
      </c>
      <c r="O51" s="87" t="e">
        <f>SUM(IF(W51=1,3,IF(W51=2,2,IF(W51=3,1,0))),IF(V51=1,3,IF(V51=2,2,IF(V51=3,1,0))),IF(Y51=1,3,IF(Y51=2,2,IF(Y51=3,1,0))),IF(AA51=1,3,IF(AA51=2,2,IF(AA51=3,1,0))),IF(AC51=1,3,IF(AC51=2,2,IF(AC51=3,1,0))))+SUM(U51,#REF!,X51,Z51,AB51)</f>
        <v>#REF!</v>
      </c>
      <c r="P51" s="27"/>
      <c r="Q51" s="28">
        <f t="shared" si="2"/>
        <v>0</v>
      </c>
      <c r="R51" s="29" t="e">
        <f>MATCH(J51,'[1]Feuil1'!$A:$A,0)</f>
        <v>#N/A</v>
      </c>
      <c r="S51" s="30" t="e">
        <f>MATCH(Q51,'[1]Feuil1'!$1:$1,0)</f>
        <v>#N/A</v>
      </c>
      <c r="T51" s="29" t="e">
        <f>VLOOKUP(J51,'[1]Feuil1'!$A$2:$B$20,2)</f>
        <v>#N/A</v>
      </c>
      <c r="U51" s="88"/>
      <c r="V51" s="89"/>
      <c r="W51" s="31"/>
      <c r="X51" s="32"/>
      <c r="Y51" s="32"/>
      <c r="Z51" s="31"/>
      <c r="AA51" s="31"/>
      <c r="AB51" s="138"/>
      <c r="AC51" s="24"/>
    </row>
    <row r="52" spans="1:29" ht="34.5" customHeight="1" thickBot="1">
      <c r="A52" s="307" t="s">
        <v>62</v>
      </c>
      <c r="B52" s="308"/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245"/>
      <c r="X52" s="246"/>
      <c r="Y52" s="246"/>
      <c r="Z52" s="245"/>
      <c r="AA52" s="245"/>
      <c r="AB52" s="247"/>
      <c r="AC52" s="157"/>
    </row>
    <row r="53" spans="1:29" ht="21.75" customHeight="1" thickTop="1">
      <c r="A53" s="255" t="s">
        <v>59</v>
      </c>
      <c r="B53" s="256"/>
      <c r="C53" s="160" t="s">
        <v>12</v>
      </c>
      <c r="D53" s="161" t="s">
        <v>35</v>
      </c>
      <c r="E53" s="161" t="s">
        <v>47</v>
      </c>
      <c r="F53" s="162">
        <v>32999</v>
      </c>
      <c r="G53" s="161" t="s">
        <v>13</v>
      </c>
      <c r="H53" s="160" t="s">
        <v>8</v>
      </c>
      <c r="I53" s="163">
        <v>63.52</v>
      </c>
      <c r="J53" s="35"/>
      <c r="K53" s="36"/>
      <c r="L53" s="37"/>
      <c r="M53" s="35"/>
      <c r="N53" s="38"/>
      <c r="O53" s="39" t="e">
        <f>SUM(IF(W53=1,3,IF(W53=2,2,IF(W53=3,1,0))),IF(V53=1,3,IF(V53=2,2,IF(V53=3,1,0))),IF(Y53=1,3,IF(Y53=2,2,IF(Y53=3,1,0))),IF(AA53=1,3,IF(AA53=2,2,IF(AA53=3,1,0))),IF(AC53=1,3,IF(AC53=2,2,IF(AC53=3,1,0))))+SUM(U53,#REF!,X53,Z53,AB53)</f>
        <v>#REF!</v>
      </c>
      <c r="P53" s="46"/>
      <c r="Q53" s="35"/>
      <c r="R53" s="35"/>
      <c r="S53" s="35"/>
      <c r="T53" s="35"/>
      <c r="U53" s="198"/>
      <c r="V53" s="199"/>
      <c r="W53" s="93"/>
      <c r="X53" s="94" t="s">
        <v>38</v>
      </c>
      <c r="Y53" s="94"/>
      <c r="Z53" s="92"/>
      <c r="AA53" s="92"/>
      <c r="AB53" s="168" t="s">
        <v>38</v>
      </c>
      <c r="AC53" s="157"/>
    </row>
    <row r="54" spans="1:29" ht="21.75" customHeight="1">
      <c r="A54" s="257"/>
      <c r="B54" s="258"/>
      <c r="C54" s="143"/>
      <c r="D54" s="144"/>
      <c r="E54" s="144"/>
      <c r="F54" s="145"/>
      <c r="G54" s="144"/>
      <c r="H54" s="143"/>
      <c r="I54" s="146"/>
      <c r="J54" s="7"/>
      <c r="K54" s="5"/>
      <c r="L54" s="11"/>
      <c r="M54" s="7"/>
      <c r="N54" s="34"/>
      <c r="O54" s="12" t="e">
        <f>SUM(IF(W54=1,3,IF(W54=2,2,IF(W54=3,1,0))),IF(V54=1,3,IF(V54=2,2,IF(V54=3,1,0))),IF(Y54=1,3,IF(Y54=2,2,IF(Y54=3,1,0))),IF(AA54=1,3,IF(AA54=2,2,IF(AA54=3,1,0))),IF(AC54=1,3,IF(AC54=2,2,IF(AC54=3,1,0))))+SUM(U54,#REF!,X54,Z54,AB54)</f>
        <v>#REF!</v>
      </c>
      <c r="P54" s="13"/>
      <c r="Q54" s="7"/>
      <c r="R54" s="7"/>
      <c r="S54" s="7"/>
      <c r="T54" s="7"/>
      <c r="U54" s="127"/>
      <c r="V54" s="96"/>
      <c r="W54" s="98"/>
      <c r="X54" s="99"/>
      <c r="Y54" s="99"/>
      <c r="Z54" s="97"/>
      <c r="AA54" s="97"/>
      <c r="AB54" s="169"/>
      <c r="AC54" s="157"/>
    </row>
    <row r="55" spans="1:29" ht="21.75" customHeight="1">
      <c r="A55" s="257"/>
      <c r="B55" s="258"/>
      <c r="C55" s="143"/>
      <c r="D55" s="144"/>
      <c r="E55" s="144"/>
      <c r="F55" s="145"/>
      <c r="G55" s="144"/>
      <c r="H55" s="144"/>
      <c r="I55" s="146"/>
      <c r="J55" s="7">
        <f>IF(H55="M",VLOOKUP(M55,#REF!,2),IF(H55="F",VLOOKUP(M55,#REF!,3),""))</f>
      </c>
      <c r="K55" s="5" t="e">
        <f>INDEX(#REF!,R55,S55)</f>
        <v>#REF!</v>
      </c>
      <c r="L55" s="11" t="e">
        <f>VLOOKUP(D55,#REF!,2,)</f>
        <v>#REF!</v>
      </c>
      <c r="M55" s="7">
        <f t="shared" si="0"/>
        <v>1900</v>
      </c>
      <c r="N55" s="34" t="e">
        <f t="shared" si="1"/>
        <v>#REF!</v>
      </c>
      <c r="O55" s="12" t="e">
        <f>SUM(IF(W55=1,3,IF(W55=2,2,IF(W55=3,1,0))),IF(V55=1,3,IF(V55=2,2,IF(V55=3,1,0))),IF(Y55=1,3,IF(Y55=2,2,IF(Y55=3,1,0))),IF(AA55=1,3,IF(AA55=2,2,IF(AA55=3,1,0))),IF(AC55=1,3,IF(AC55=2,2,IF(AC55=3,1,0))))+SUM(U55,#REF!,X55,Z55,AB55)</f>
        <v>#REF!</v>
      </c>
      <c r="P55" s="13"/>
      <c r="Q55" s="7">
        <f t="shared" si="2"/>
        <v>0</v>
      </c>
      <c r="R55" s="7" t="e">
        <f>MATCH(J55,'[1]Feuil1'!$A:$A,0)</f>
        <v>#N/A</v>
      </c>
      <c r="S55" s="7" t="e">
        <f>MATCH(Q55,'[1]Feuil1'!$1:$1,0)</f>
        <v>#N/A</v>
      </c>
      <c r="T55" s="7" t="e">
        <f>VLOOKUP(J55,'[1]Feuil1'!$A$2:$B$20,2)</f>
        <v>#N/A</v>
      </c>
      <c r="U55" s="127"/>
      <c r="V55" s="96"/>
      <c r="W55" s="98"/>
      <c r="X55" s="99"/>
      <c r="Y55" s="99"/>
      <c r="Z55" s="97"/>
      <c r="AA55" s="97"/>
      <c r="AB55" s="169"/>
      <c r="AC55" s="157"/>
    </row>
    <row r="56" spans="1:29" ht="21.75" customHeight="1">
      <c r="A56" s="257"/>
      <c r="B56" s="258"/>
      <c r="C56" s="143"/>
      <c r="D56" s="144"/>
      <c r="E56" s="144"/>
      <c r="F56" s="145"/>
      <c r="G56" s="144"/>
      <c r="H56" s="143"/>
      <c r="I56" s="146"/>
      <c r="J56" s="7">
        <f>IF(H56="M",VLOOKUP(M56,#REF!,2),IF(H56="F",VLOOKUP(M56,#REF!,3),""))</f>
      </c>
      <c r="K56" s="5" t="e">
        <f>INDEX(#REF!,R56,S56)</f>
        <v>#REF!</v>
      </c>
      <c r="L56" s="11" t="e">
        <f>VLOOKUP(D56,#REF!,2,)</f>
        <v>#REF!</v>
      </c>
      <c r="M56" s="7">
        <f t="shared" si="0"/>
        <v>1900</v>
      </c>
      <c r="N56" s="34" t="e">
        <f t="shared" si="1"/>
        <v>#REF!</v>
      </c>
      <c r="O56" s="12" t="e">
        <f>SUM(IF(W56=1,3,IF(W56=2,2,IF(W56=3,1,0))),IF(V56=1,3,IF(V56=2,2,IF(V56=3,1,0))),IF(Y56=1,3,IF(Y56=2,2,IF(Y56=3,1,0))),IF(AA56=1,3,IF(AA56=2,2,IF(AA56=3,1,0))),IF(AC56=1,3,IF(AC56=2,2,IF(AC56=3,1,0))))+SUM(U56,#REF!,X56,Z56,AB56)</f>
        <v>#REF!</v>
      </c>
      <c r="P56" s="13"/>
      <c r="Q56" s="7">
        <f t="shared" si="2"/>
        <v>0</v>
      </c>
      <c r="R56" s="7" t="e">
        <f>MATCH(J56,'[1]Feuil1'!$A:$A,0)</f>
        <v>#N/A</v>
      </c>
      <c r="S56" s="7" t="e">
        <f>MATCH(Q56,'[1]Feuil1'!$1:$1,0)</f>
        <v>#N/A</v>
      </c>
      <c r="T56" s="7" t="e">
        <f>VLOOKUP(J56,'[1]Feuil1'!$A$2:$B$20,2)</f>
        <v>#N/A</v>
      </c>
      <c r="U56" s="127"/>
      <c r="V56" s="96"/>
      <c r="W56" s="98"/>
      <c r="X56" s="99"/>
      <c r="Y56" s="99"/>
      <c r="Z56" s="97"/>
      <c r="AA56" s="97"/>
      <c r="AB56" s="169"/>
      <c r="AC56" s="157"/>
    </row>
    <row r="57" spans="1:29" ht="21.75" customHeight="1">
      <c r="A57" s="257"/>
      <c r="B57" s="258"/>
      <c r="C57" s="143"/>
      <c r="D57" s="144"/>
      <c r="E57" s="144"/>
      <c r="F57" s="145"/>
      <c r="G57" s="144"/>
      <c r="H57" s="144"/>
      <c r="I57" s="146"/>
      <c r="J57" s="7">
        <f>IF(H57="M",VLOOKUP(M57,#REF!,2),IF(H57="F",VLOOKUP(M57,#REF!,3),""))</f>
      </c>
      <c r="K57" s="5" t="e">
        <f>INDEX(#REF!,R57,S57)</f>
        <v>#REF!</v>
      </c>
      <c r="L57" s="11" t="e">
        <f>VLOOKUP(D57,#REF!,2,)</f>
        <v>#REF!</v>
      </c>
      <c r="M57" s="7">
        <f t="shared" si="0"/>
        <v>1900</v>
      </c>
      <c r="N57" s="34" t="e">
        <f t="shared" si="1"/>
        <v>#REF!</v>
      </c>
      <c r="O57" s="12" t="e">
        <f>SUM(IF(W57=1,3,IF(W57=2,2,IF(W57=3,1,0))),IF(V57=1,3,IF(V57=2,2,IF(V57=3,1,0))),IF(Y57=1,3,IF(Y57=2,2,IF(Y57=3,1,0))),IF(AA57=1,3,IF(AA57=2,2,IF(AA57=3,1,0))),IF(AC57=1,3,IF(AC57=2,2,IF(AC57=3,1,0))))+SUM(U57,#REF!,X57,Z57,AB57)</f>
        <v>#REF!</v>
      </c>
      <c r="P57" s="13"/>
      <c r="Q57" s="7">
        <f t="shared" si="2"/>
        <v>0</v>
      </c>
      <c r="R57" s="7" t="e">
        <f>MATCH(J57,'[1]Feuil1'!$A:$A,0)</f>
        <v>#N/A</v>
      </c>
      <c r="S57" s="7" t="e">
        <f>MATCH(Q57,'[1]Feuil1'!$1:$1,0)</f>
        <v>#N/A</v>
      </c>
      <c r="T57" s="7" t="e">
        <f>VLOOKUP(J57,'[1]Feuil1'!$A$2:$B$20,2)</f>
        <v>#N/A</v>
      </c>
      <c r="U57" s="127"/>
      <c r="V57" s="96"/>
      <c r="W57" s="98"/>
      <c r="X57" s="99"/>
      <c r="Y57" s="99"/>
      <c r="Z57" s="97"/>
      <c r="AA57" s="97"/>
      <c r="AB57" s="169"/>
      <c r="AC57" s="157"/>
    </row>
    <row r="58" spans="1:29" ht="21.75" customHeight="1">
      <c r="A58" s="257"/>
      <c r="B58" s="258"/>
      <c r="C58" s="143"/>
      <c r="D58" s="144"/>
      <c r="E58" s="144"/>
      <c r="F58" s="145"/>
      <c r="G58" s="144"/>
      <c r="H58" s="143"/>
      <c r="I58" s="146"/>
      <c r="J58" s="7">
        <f>IF(H58="M",VLOOKUP(M58,#REF!,2),IF(H58="F",VLOOKUP(M58,#REF!,3),""))</f>
      </c>
      <c r="K58" s="5" t="e">
        <f>INDEX(#REF!,R58,S58)</f>
        <v>#REF!</v>
      </c>
      <c r="L58" s="11" t="e">
        <f>VLOOKUP(D58,#REF!,2,)</f>
        <v>#REF!</v>
      </c>
      <c r="M58" s="7">
        <f t="shared" si="0"/>
        <v>1900</v>
      </c>
      <c r="N58" s="34" t="e">
        <f t="shared" si="1"/>
        <v>#REF!</v>
      </c>
      <c r="O58" s="12" t="e">
        <f>SUM(IF(W58=1,3,IF(W58=2,2,IF(W58=3,1,0))),IF(V58=1,3,IF(V58=2,2,IF(V58=3,1,0))),IF(Y58=1,3,IF(Y58=2,2,IF(Y58=3,1,0))),IF(AA58=1,3,IF(AA58=2,2,IF(AA58=3,1,0))),IF(AC58=1,3,IF(AC58=2,2,IF(AC58=3,1,0))))+SUM(U58,#REF!,X58,Z58,AB58)</f>
        <v>#REF!</v>
      </c>
      <c r="P58" s="13"/>
      <c r="Q58" s="7">
        <f t="shared" si="2"/>
        <v>0</v>
      </c>
      <c r="R58" s="7" t="e">
        <f>MATCH(J58,'[1]Feuil1'!$A:$A,0)</f>
        <v>#N/A</v>
      </c>
      <c r="S58" s="7" t="e">
        <f>MATCH(Q58,'[1]Feuil1'!$1:$1,0)</f>
        <v>#N/A</v>
      </c>
      <c r="T58" s="7" t="e">
        <f>VLOOKUP(J58,'[1]Feuil1'!$A$2:$B$20,2)</f>
        <v>#N/A</v>
      </c>
      <c r="U58" s="127"/>
      <c r="V58" s="96"/>
      <c r="W58" s="98"/>
      <c r="X58" s="99"/>
      <c r="Y58" s="99"/>
      <c r="Z58" s="97"/>
      <c r="AA58" s="97"/>
      <c r="AB58" s="169"/>
      <c r="AC58" s="157"/>
    </row>
    <row r="59" spans="1:29" ht="21.75" customHeight="1">
      <c r="A59" s="257"/>
      <c r="B59" s="258"/>
      <c r="C59" s="143"/>
      <c r="D59" s="144"/>
      <c r="E59" s="144"/>
      <c r="F59" s="145"/>
      <c r="G59" s="144"/>
      <c r="H59" s="143"/>
      <c r="I59" s="146"/>
      <c r="J59" s="7">
        <f>IF(H59="M",VLOOKUP(M59,#REF!,2),IF(H59="F",VLOOKUP(M59,#REF!,3),""))</f>
      </c>
      <c r="K59" s="5" t="e">
        <f>INDEX(#REF!,R59,S59)</f>
        <v>#REF!</v>
      </c>
      <c r="L59" s="11" t="e">
        <f>VLOOKUP(D59,#REF!,2,)</f>
        <v>#REF!</v>
      </c>
      <c r="M59" s="7">
        <f t="shared" si="0"/>
        <v>1900</v>
      </c>
      <c r="N59" s="34" t="e">
        <f t="shared" si="1"/>
        <v>#REF!</v>
      </c>
      <c r="O59" s="12" t="e">
        <f>SUM(IF(W59=1,3,IF(W59=2,2,IF(W59=3,1,0))),IF(V59=1,3,IF(V59=2,2,IF(V59=3,1,0))),IF(Y59=1,3,IF(Y59=2,2,IF(Y59=3,1,0))),IF(AA59=1,3,IF(AA59=2,2,IF(AA59=3,1,0))),IF(AC59=1,3,IF(AC59=2,2,IF(AC59=3,1,0))))+SUM(U59,#REF!,X59,Z59,AB59)</f>
        <v>#REF!</v>
      </c>
      <c r="P59" s="13"/>
      <c r="Q59" s="7">
        <f t="shared" si="2"/>
        <v>0</v>
      </c>
      <c r="R59" s="7" t="e">
        <f>MATCH(J59,'[1]Feuil1'!$A:$A,0)</f>
        <v>#N/A</v>
      </c>
      <c r="S59" s="7" t="e">
        <f>MATCH(Q59,'[1]Feuil1'!$1:$1,0)</f>
        <v>#N/A</v>
      </c>
      <c r="T59" s="7" t="e">
        <f>VLOOKUP(J59,'[1]Feuil1'!$A$2:$B$20,2)</f>
        <v>#N/A</v>
      </c>
      <c r="U59" s="127"/>
      <c r="V59" s="96"/>
      <c r="W59" s="98"/>
      <c r="X59" s="99"/>
      <c r="Y59" s="99"/>
      <c r="Z59" s="97"/>
      <c r="AA59" s="97"/>
      <c r="AB59" s="169"/>
      <c r="AC59" s="157"/>
    </row>
    <row r="60" spans="1:29" ht="21.75" customHeight="1">
      <c r="A60" s="257"/>
      <c r="B60" s="258"/>
      <c r="C60" s="143"/>
      <c r="D60" s="144"/>
      <c r="E60" s="144"/>
      <c r="F60" s="145"/>
      <c r="G60" s="144"/>
      <c r="H60" s="144"/>
      <c r="I60" s="146"/>
      <c r="J60" s="7">
        <f>IF(H60="M",VLOOKUP(M60,#REF!,2),IF(H60="F",VLOOKUP(M60,#REF!,3),""))</f>
      </c>
      <c r="K60" s="5" t="e">
        <f>INDEX(#REF!,R60,S60)</f>
        <v>#REF!</v>
      </c>
      <c r="L60" s="11" t="e">
        <f>VLOOKUP(D60,#REF!,2,)</f>
        <v>#REF!</v>
      </c>
      <c r="M60" s="7">
        <f t="shared" si="0"/>
        <v>1900</v>
      </c>
      <c r="N60" s="34" t="e">
        <f t="shared" si="1"/>
        <v>#REF!</v>
      </c>
      <c r="O60" s="12" t="e">
        <f>SUM(IF(W60=1,3,IF(W60=2,2,IF(W60=3,1,0))),IF(V60=1,3,IF(V60=2,2,IF(V60=3,1,0))),IF(Y60=1,3,IF(Y60=2,2,IF(Y60=3,1,0))),IF(AA60=1,3,IF(AA60=2,2,IF(AA60=3,1,0))),IF(AC60=1,3,IF(AC60=2,2,IF(AC60=3,1,0))))+SUM(U60,#REF!,X60,Z60,AB60)</f>
        <v>#REF!</v>
      </c>
      <c r="P60" s="13"/>
      <c r="Q60" s="7">
        <f t="shared" si="2"/>
        <v>0</v>
      </c>
      <c r="R60" s="7" t="e">
        <f>MATCH(J60,'[1]Feuil1'!$A:$A,0)</f>
        <v>#N/A</v>
      </c>
      <c r="S60" s="7" t="e">
        <f>MATCH(Q60,'[1]Feuil1'!$1:$1,0)</f>
        <v>#N/A</v>
      </c>
      <c r="T60" s="7" t="e">
        <f>VLOOKUP(J60,'[1]Feuil1'!$A$2:$B$20,2)</f>
        <v>#N/A</v>
      </c>
      <c r="U60" s="127"/>
      <c r="V60" s="96"/>
      <c r="W60" s="98"/>
      <c r="X60" s="99"/>
      <c r="Y60" s="99"/>
      <c r="Z60" s="97"/>
      <c r="AA60" s="97"/>
      <c r="AB60" s="169"/>
      <c r="AC60" s="157"/>
    </row>
    <row r="61" spans="1:29" ht="21.75" customHeight="1">
      <c r="A61" s="257"/>
      <c r="B61" s="258"/>
      <c r="C61" s="143"/>
      <c r="D61" s="144"/>
      <c r="E61" s="144"/>
      <c r="F61" s="145"/>
      <c r="G61" s="144"/>
      <c r="H61" s="144"/>
      <c r="I61" s="146"/>
      <c r="J61" s="7">
        <f>IF(H61="M",VLOOKUP(M61,#REF!,2),IF(H61="F",VLOOKUP(M61,#REF!,3),""))</f>
      </c>
      <c r="K61" s="5" t="e">
        <f>INDEX(#REF!,R61,S61)</f>
        <v>#REF!</v>
      </c>
      <c r="L61" s="11" t="e">
        <f>VLOOKUP(D61,#REF!,2,)</f>
        <v>#REF!</v>
      </c>
      <c r="M61" s="7">
        <f t="shared" si="0"/>
        <v>1900</v>
      </c>
      <c r="N61" s="34" t="e">
        <f t="shared" si="1"/>
        <v>#REF!</v>
      </c>
      <c r="O61" s="12" t="e">
        <f>SUM(IF(W61=1,3,IF(W61=2,2,IF(W61=3,1,0))),IF(V61=1,3,IF(V61=2,2,IF(V61=3,1,0))),IF(Y61=1,3,IF(Y61=2,2,IF(Y61=3,1,0))),IF(AA61=1,3,IF(AA61=2,2,IF(AA61=3,1,0))),IF(AC61=1,3,IF(AC61=2,2,IF(AC61=3,1,0))))+SUM(U61,#REF!,X61,Z61,AB61)</f>
        <v>#REF!</v>
      </c>
      <c r="P61" s="13"/>
      <c r="Q61" s="7">
        <f t="shared" si="2"/>
        <v>0</v>
      </c>
      <c r="R61" s="7" t="e">
        <f>MATCH(J61,'[1]Feuil1'!$A:$A,0)</f>
        <v>#N/A</v>
      </c>
      <c r="S61" s="7" t="e">
        <f>MATCH(Q61,'[1]Feuil1'!$1:$1,0)</f>
        <v>#N/A</v>
      </c>
      <c r="T61" s="7" t="e">
        <f>VLOOKUP(J61,'[1]Feuil1'!$A$2:$B$20,2)</f>
        <v>#N/A</v>
      </c>
      <c r="U61" s="127"/>
      <c r="V61" s="96"/>
      <c r="W61" s="98"/>
      <c r="X61" s="99"/>
      <c r="Y61" s="99"/>
      <c r="Z61" s="97"/>
      <c r="AA61" s="97"/>
      <c r="AB61" s="169"/>
      <c r="AC61" s="157"/>
    </row>
    <row r="62" spans="1:29" ht="21.75" customHeight="1">
      <c r="A62" s="257"/>
      <c r="B62" s="258"/>
      <c r="C62" s="143"/>
      <c r="D62" s="144"/>
      <c r="E62" s="144"/>
      <c r="F62" s="145"/>
      <c r="G62" s="144"/>
      <c r="H62" s="144"/>
      <c r="I62" s="146"/>
      <c r="J62" s="7">
        <f>IF(H62="M",VLOOKUP(M62,#REF!,2),IF(H62="F",VLOOKUP(M62,#REF!,3),""))</f>
      </c>
      <c r="K62" s="5" t="e">
        <f>INDEX(#REF!,R62,S62)</f>
        <v>#REF!</v>
      </c>
      <c r="L62" s="11" t="e">
        <f>VLOOKUP(D62,#REF!,2,)</f>
        <v>#REF!</v>
      </c>
      <c r="M62" s="7">
        <f t="shared" si="0"/>
        <v>1900</v>
      </c>
      <c r="N62" s="34" t="e">
        <f t="shared" si="1"/>
        <v>#REF!</v>
      </c>
      <c r="O62" s="12" t="e">
        <f>SUM(IF(W62=1,3,IF(W62=2,2,IF(W62=3,1,0))),IF(V62=1,3,IF(V62=2,2,IF(V62=3,1,0))),IF(Y62=1,3,IF(Y62=2,2,IF(Y62=3,1,0))),IF(AA62=1,3,IF(AA62=2,2,IF(AA62=3,1,0))),IF(AC62=1,3,IF(AC62=2,2,IF(AC62=3,1,0))))+SUM(U62,#REF!,X62,Z62,AB62)</f>
        <v>#REF!</v>
      </c>
      <c r="P62" s="13"/>
      <c r="Q62" s="7">
        <f t="shared" si="2"/>
        <v>0</v>
      </c>
      <c r="R62" s="7" t="e">
        <f>MATCH(J62,'[1]Feuil1'!$A:$A,0)</f>
        <v>#N/A</v>
      </c>
      <c r="S62" s="7" t="e">
        <f>MATCH(Q62,'[1]Feuil1'!$1:$1,0)</f>
        <v>#N/A</v>
      </c>
      <c r="T62" s="7" t="e">
        <f>VLOOKUP(J62,'[1]Feuil1'!$A$2:$B$20,2)</f>
        <v>#N/A</v>
      </c>
      <c r="U62" s="127"/>
      <c r="V62" s="96"/>
      <c r="W62" s="98"/>
      <c r="X62" s="99"/>
      <c r="Y62" s="99"/>
      <c r="Z62" s="97"/>
      <c r="AA62" s="97"/>
      <c r="AB62" s="169"/>
      <c r="AC62" s="157"/>
    </row>
    <row r="63" spans="1:29" ht="21.75" customHeight="1">
      <c r="A63" s="257"/>
      <c r="B63" s="258"/>
      <c r="C63" s="143"/>
      <c r="D63" s="144"/>
      <c r="E63" s="144"/>
      <c r="F63" s="145"/>
      <c r="G63" s="144"/>
      <c r="H63" s="144"/>
      <c r="I63" s="146"/>
      <c r="J63" s="7">
        <f>IF(H63="M",VLOOKUP(M63,#REF!,2),IF(H63="F",VLOOKUP(M63,#REF!,3),""))</f>
      </c>
      <c r="K63" s="5" t="e">
        <f>INDEX(#REF!,R63,S63)</f>
        <v>#REF!</v>
      </c>
      <c r="L63" s="11" t="e">
        <f>VLOOKUP(D63,#REF!,2,)</f>
        <v>#REF!</v>
      </c>
      <c r="M63" s="7">
        <f t="shared" si="0"/>
        <v>1900</v>
      </c>
      <c r="N63" s="34" t="e">
        <f t="shared" si="1"/>
        <v>#REF!</v>
      </c>
      <c r="O63" s="12" t="e">
        <f>SUM(IF(W63=1,3,IF(W63=2,2,IF(W63=3,1,0))),IF(V63=1,3,IF(V63=2,2,IF(V63=3,1,0))),IF(Y63=1,3,IF(Y63=2,2,IF(Y63=3,1,0))),IF(AA63=1,3,IF(AA63=2,2,IF(AA63=3,1,0))),IF(AC63=1,3,IF(AC63=2,2,IF(AC63=3,1,0))))+SUM(U63,#REF!,X63,Z63,AB63)</f>
        <v>#REF!</v>
      </c>
      <c r="P63" s="13"/>
      <c r="Q63" s="7">
        <f t="shared" si="2"/>
        <v>0</v>
      </c>
      <c r="R63" s="7" t="e">
        <f>MATCH(J63,'[1]Feuil1'!$A:$A,0)</f>
        <v>#N/A</v>
      </c>
      <c r="S63" s="7" t="e">
        <f>MATCH(Q63,'[1]Feuil1'!$1:$1,0)</f>
        <v>#N/A</v>
      </c>
      <c r="T63" s="7" t="e">
        <f>VLOOKUP(J63,'[1]Feuil1'!$A$2:$B$20,2)</f>
        <v>#N/A</v>
      </c>
      <c r="U63" s="127"/>
      <c r="V63" s="96"/>
      <c r="W63" s="98"/>
      <c r="X63" s="99"/>
      <c r="Y63" s="99"/>
      <c r="Z63" s="97"/>
      <c r="AA63" s="97"/>
      <c r="AB63" s="169"/>
      <c r="AC63" s="157"/>
    </row>
    <row r="64" spans="1:29" ht="21.75" customHeight="1">
      <c r="A64" s="257"/>
      <c r="B64" s="258"/>
      <c r="C64" s="143"/>
      <c r="D64" s="144"/>
      <c r="E64" s="144"/>
      <c r="F64" s="145"/>
      <c r="G64" s="144"/>
      <c r="H64" s="144"/>
      <c r="I64" s="146"/>
      <c r="J64" s="7">
        <f>IF(H64="M",VLOOKUP(M64,#REF!,2),IF(H64="F",VLOOKUP(M64,#REF!,3),""))</f>
      </c>
      <c r="K64" s="5" t="e">
        <f>INDEX(#REF!,R64,S64)</f>
        <v>#REF!</v>
      </c>
      <c r="L64" s="11" t="e">
        <f>VLOOKUP(D64,#REF!,2,)</f>
        <v>#REF!</v>
      </c>
      <c r="M64" s="7">
        <f t="shared" si="0"/>
        <v>1900</v>
      </c>
      <c r="N64" s="34" t="e">
        <f t="shared" si="1"/>
        <v>#REF!</v>
      </c>
      <c r="O64" s="12" t="e">
        <f>SUM(IF(W64=1,3,IF(W64=2,2,IF(W64=3,1,0))),IF(V64=1,3,IF(V64=2,2,IF(V64=3,1,0))),IF(Y64=1,3,IF(Y64=2,2,IF(Y64=3,1,0))),IF(AA64=1,3,IF(AA64=2,2,IF(AA64=3,1,0))),IF(AC64=1,3,IF(AC64=2,2,IF(AC64=3,1,0))))+SUM(U64,#REF!,X64,Z64,AB64)</f>
        <v>#REF!</v>
      </c>
      <c r="P64" s="13"/>
      <c r="Q64" s="7">
        <f t="shared" si="2"/>
        <v>0</v>
      </c>
      <c r="R64" s="7" t="e">
        <f>MATCH(J64,'[1]Feuil1'!$A:$A,0)</f>
        <v>#N/A</v>
      </c>
      <c r="S64" s="7" t="e">
        <f>MATCH(Q64,'[1]Feuil1'!$1:$1,0)</f>
        <v>#N/A</v>
      </c>
      <c r="T64" s="7" t="e">
        <f>VLOOKUP(J64,'[1]Feuil1'!$A$2:$B$20,2)</f>
        <v>#N/A</v>
      </c>
      <c r="U64" s="127"/>
      <c r="V64" s="96"/>
      <c r="W64" s="98"/>
      <c r="X64" s="99"/>
      <c r="Y64" s="99"/>
      <c r="Z64" s="97"/>
      <c r="AA64" s="97"/>
      <c r="AB64" s="169"/>
      <c r="AC64" s="157"/>
    </row>
    <row r="65" spans="1:29" ht="21.75" customHeight="1">
      <c r="A65" s="257"/>
      <c r="B65" s="258"/>
      <c r="C65" s="143"/>
      <c r="D65" s="144"/>
      <c r="E65" s="144"/>
      <c r="F65" s="145"/>
      <c r="G65" s="144"/>
      <c r="H65" s="144"/>
      <c r="I65" s="146"/>
      <c r="J65" s="7">
        <f>IF(H65="M",VLOOKUP(M65,#REF!,2),IF(H65="F",VLOOKUP(M65,#REF!,3),""))</f>
      </c>
      <c r="K65" s="5" t="e">
        <f>INDEX(#REF!,R65,S65)</f>
        <v>#REF!</v>
      </c>
      <c r="L65" s="11" t="e">
        <f>VLOOKUP(D65,#REF!,2,)</f>
        <v>#REF!</v>
      </c>
      <c r="M65" s="7">
        <f t="shared" si="0"/>
        <v>1900</v>
      </c>
      <c r="N65" s="34" t="e">
        <f t="shared" si="1"/>
        <v>#REF!</v>
      </c>
      <c r="O65" s="12" t="e">
        <f>SUM(IF(W65=1,3,IF(W65=2,2,IF(W65=3,1,0))),IF(V65=1,3,IF(V65=2,2,IF(V65=3,1,0))),IF(Y65=1,3,IF(Y65=2,2,IF(Y65=3,1,0))),IF(AA65=1,3,IF(AA65=2,2,IF(AA65=3,1,0))),IF(AC65=1,3,IF(AC65=2,2,IF(AC65=3,1,0))))+SUM(U65,#REF!,X65,Z65,AB65)</f>
        <v>#REF!</v>
      </c>
      <c r="P65" s="13"/>
      <c r="Q65" s="7">
        <f t="shared" si="2"/>
        <v>0</v>
      </c>
      <c r="R65" s="7" t="e">
        <f>MATCH(J65,'[1]Feuil1'!$A:$A,0)</f>
        <v>#N/A</v>
      </c>
      <c r="S65" s="7" t="e">
        <f>MATCH(Q65,'[1]Feuil1'!$1:$1,0)</f>
        <v>#N/A</v>
      </c>
      <c r="T65" s="7" t="e">
        <f>VLOOKUP(J65,'[1]Feuil1'!$A$2:$B$20,2)</f>
        <v>#N/A</v>
      </c>
      <c r="U65" s="127"/>
      <c r="V65" s="96"/>
      <c r="W65" s="98"/>
      <c r="X65" s="99"/>
      <c r="Y65" s="99"/>
      <c r="Z65" s="97"/>
      <c r="AA65" s="97"/>
      <c r="AB65" s="169"/>
      <c r="AC65" s="157"/>
    </row>
    <row r="66" spans="1:29" ht="21.75" customHeight="1" thickBot="1">
      <c r="A66" s="259"/>
      <c r="B66" s="260"/>
      <c r="C66" s="147"/>
      <c r="D66" s="148"/>
      <c r="E66" s="148"/>
      <c r="F66" s="149"/>
      <c r="G66" s="148"/>
      <c r="H66" s="147"/>
      <c r="I66" s="150"/>
      <c r="J66" s="44">
        <f>IF(H66="M",VLOOKUP(M66,#REF!,2),IF(H66="F",VLOOKUP(M66,#REF!,3),""))</f>
      </c>
      <c r="K66" s="40" t="e">
        <f>INDEX(#REF!,R66,S66)</f>
        <v>#REF!</v>
      </c>
      <c r="L66" s="45" t="e">
        <f>VLOOKUP(D66,#REF!,2,)</f>
        <v>#REF!</v>
      </c>
      <c r="M66" s="44">
        <f t="shared" si="0"/>
        <v>1900</v>
      </c>
      <c r="N66" s="42" t="e">
        <f t="shared" si="1"/>
        <v>#REF!</v>
      </c>
      <c r="O66" s="43" t="e">
        <f>SUM(IF(W66=1,3,IF(W66=2,2,IF(W66=3,1,0))),IF(V66=1,3,IF(V66=2,2,IF(V66=3,1,0))),IF(Y66=1,3,IF(Y66=2,2,IF(Y66=3,1,0))),IF(AA66=1,3,IF(AA66=2,2,IF(AA66=3,1,0))),IF(AC66=1,3,IF(AC66=2,2,IF(AC66=3,1,0))))+SUM(U66,#REF!,X66,Z66,AB66)</f>
        <v>#REF!</v>
      </c>
      <c r="P66" s="54"/>
      <c r="Q66" s="44">
        <f t="shared" si="2"/>
        <v>0</v>
      </c>
      <c r="R66" s="44" t="e">
        <f>MATCH(J66,'[1]Feuil1'!$A:$A,0)</f>
        <v>#N/A</v>
      </c>
      <c r="S66" s="44" t="e">
        <f>MATCH(Q66,'[1]Feuil1'!$1:$1,0)</f>
        <v>#N/A</v>
      </c>
      <c r="T66" s="44" t="e">
        <f>VLOOKUP(J66,'[1]Feuil1'!$A$2:$B$20,2)</f>
        <v>#N/A</v>
      </c>
      <c r="U66" s="128"/>
      <c r="V66" s="100"/>
      <c r="W66" s="102"/>
      <c r="X66" s="103"/>
      <c r="Y66" s="103"/>
      <c r="Z66" s="101"/>
      <c r="AA66" s="101"/>
      <c r="AB66" s="170"/>
      <c r="AC66" s="158"/>
    </row>
    <row r="67" spans="1:29" ht="21.75" customHeight="1" thickTop="1">
      <c r="A67" s="261" t="s">
        <v>58</v>
      </c>
      <c r="B67" s="262"/>
      <c r="C67" s="140"/>
      <c r="D67" s="140"/>
      <c r="E67" s="140"/>
      <c r="F67" s="151"/>
      <c r="G67" s="140"/>
      <c r="H67" s="140" t="s">
        <v>33</v>
      </c>
      <c r="I67" s="142"/>
      <c r="J67" s="79" t="e">
        <f>IF(H67="M",VLOOKUP(M67,#REF!,2),IF(H67="F",VLOOKUP(M67,#REF!,3),""))</f>
        <v>#REF!</v>
      </c>
      <c r="K67" s="80" t="e">
        <f>INDEX(#REF!,R67,S67)</f>
        <v>#REF!</v>
      </c>
      <c r="L67" s="81" t="e">
        <f>VLOOKUP(D67,#REF!,2,)</f>
        <v>#REF!</v>
      </c>
      <c r="M67" s="79">
        <f t="shared" si="0"/>
        <v>1900</v>
      </c>
      <c r="N67" s="82" t="e">
        <f t="shared" si="1"/>
        <v>#REF!</v>
      </c>
      <c r="O67" s="83" t="e">
        <f>SUM(IF(W67=1,3,IF(W67=2,2,IF(W67=3,1,0))),IF(V67=1,3,IF(V67=2,2,IF(V67=3,1,0))),IF(Y67=1,3,IF(Y67=2,2,IF(Y67=3,1,0))),IF(AA67=1,3,IF(AA67=2,2,IF(AA67=3,1,0))),IF(AC67=1,3,IF(AC67=2,2,IF(AC67=3,1,0))))+SUM(U67,#REF!,X67,Z67,AB67)</f>
        <v>#REF!</v>
      </c>
      <c r="P67" s="84"/>
      <c r="Q67" s="79">
        <f t="shared" si="2"/>
        <v>0</v>
      </c>
      <c r="R67" s="79" t="e">
        <f>MATCH(J67,'[1]Feuil1'!$A:$A,0)</f>
        <v>#REF!</v>
      </c>
      <c r="S67" s="79" t="e">
        <f>MATCH(Q67,'[1]Feuil1'!$1:$1,0)</f>
        <v>#N/A</v>
      </c>
      <c r="T67" s="79" t="e">
        <f>VLOOKUP(J67,'[1]Feuil1'!$A$2:$B$20,2)</f>
        <v>#REF!</v>
      </c>
      <c r="U67" s="126"/>
      <c r="V67" s="91"/>
      <c r="W67" s="93"/>
      <c r="X67" s="94"/>
      <c r="Y67" s="94"/>
      <c r="Z67" s="92"/>
      <c r="AA67" s="92"/>
      <c r="AB67" s="168"/>
      <c r="AC67" s="159"/>
    </row>
    <row r="68" spans="1:29" ht="21.75" customHeight="1">
      <c r="A68" s="263"/>
      <c r="B68" s="264"/>
      <c r="C68" s="143"/>
      <c r="D68" s="144"/>
      <c r="E68" s="144"/>
      <c r="F68" s="145"/>
      <c r="G68" s="143"/>
      <c r="H68" s="143"/>
      <c r="I68" s="152"/>
      <c r="J68" s="7">
        <f>IF(H68="M",VLOOKUP(M68,#REF!,2),IF(H68="F",VLOOKUP(M68,#REF!,3),""))</f>
      </c>
      <c r="K68" s="5" t="e">
        <f>INDEX(#REF!,R68,S68)</f>
        <v>#REF!</v>
      </c>
      <c r="L68" s="11" t="e">
        <f>VLOOKUP(D68,#REF!,2,)</f>
        <v>#REF!</v>
      </c>
      <c r="M68" s="7">
        <f t="shared" si="0"/>
        <v>1900</v>
      </c>
      <c r="N68" s="34" t="e">
        <f t="shared" si="1"/>
        <v>#REF!</v>
      </c>
      <c r="O68" s="12" t="e">
        <f>SUM(IF(W68=1,3,IF(W68=2,2,IF(W68=3,1,0))),IF(V68=1,3,IF(V68=2,2,IF(V68=3,1,0))),IF(Y68=1,3,IF(Y68=2,2,IF(Y68=3,1,0))),IF(AA68=1,3,IF(AA68=2,2,IF(AA68=3,1,0))),IF(AC68=1,3,IF(AC68=2,2,IF(AC68=3,1,0))))+SUM(U68,#REF!,X68,Z68,AB68)</f>
        <v>#REF!</v>
      </c>
      <c r="P68" s="13"/>
      <c r="Q68" s="7">
        <f t="shared" si="2"/>
        <v>0</v>
      </c>
      <c r="R68" s="7" t="e">
        <f>MATCH(J68,'[1]Feuil1'!$A:$A,0)</f>
        <v>#N/A</v>
      </c>
      <c r="S68" s="7" t="e">
        <f>MATCH(Q68,'[1]Feuil1'!$1:$1,0)</f>
        <v>#N/A</v>
      </c>
      <c r="T68" s="7" t="e">
        <f>VLOOKUP(J68,'[1]Feuil1'!$A$2:$B$20,2)</f>
        <v>#N/A</v>
      </c>
      <c r="U68" s="127"/>
      <c r="V68" s="96"/>
      <c r="W68" s="98"/>
      <c r="X68" s="99"/>
      <c r="Y68" s="99"/>
      <c r="Z68" s="97"/>
      <c r="AA68" s="97"/>
      <c r="AB68" s="169"/>
      <c r="AC68" s="157"/>
    </row>
    <row r="69" spans="1:29" ht="21.75" customHeight="1">
      <c r="A69" s="263"/>
      <c r="B69" s="264"/>
      <c r="C69" s="143"/>
      <c r="D69" s="144"/>
      <c r="E69" s="144"/>
      <c r="F69" s="145"/>
      <c r="G69" s="144"/>
      <c r="H69" s="144"/>
      <c r="I69" s="146"/>
      <c r="J69" s="7">
        <f>IF(H69="M",VLOOKUP(M69,#REF!,2),IF(H69="F",VLOOKUP(M69,#REF!,3),""))</f>
      </c>
      <c r="K69" s="5" t="e">
        <f>INDEX(#REF!,R69,S69)</f>
        <v>#REF!</v>
      </c>
      <c r="L69" s="11" t="e">
        <f>VLOOKUP(D69,#REF!,2,)</f>
        <v>#REF!</v>
      </c>
      <c r="M69" s="7">
        <f t="shared" si="0"/>
        <v>1900</v>
      </c>
      <c r="N69" s="34" t="e">
        <f t="shared" si="1"/>
        <v>#REF!</v>
      </c>
      <c r="O69" s="12" t="e">
        <f>SUM(IF(W69=1,3,IF(W69=2,2,IF(W69=3,1,0))),IF(V69=1,3,IF(V69=2,2,IF(V69=3,1,0))),IF(Y69=1,3,IF(Y69=2,2,IF(Y69=3,1,0))),IF(AA69=1,3,IF(AA69=2,2,IF(AA69=3,1,0))),IF(AC69=1,3,IF(AC69=2,2,IF(AC69=3,1,0))))+SUM(U69,#REF!,X69,Z69,AB69)</f>
        <v>#REF!</v>
      </c>
      <c r="P69" s="13"/>
      <c r="Q69" s="7">
        <f t="shared" si="2"/>
        <v>0</v>
      </c>
      <c r="R69" s="7" t="e">
        <f>MATCH(J69,'[1]Feuil1'!$A:$A,0)</f>
        <v>#N/A</v>
      </c>
      <c r="S69" s="7" t="e">
        <f>MATCH(Q69,'[1]Feuil1'!$1:$1,0)</f>
        <v>#N/A</v>
      </c>
      <c r="T69" s="7" t="e">
        <f>VLOOKUP(J69,'[1]Feuil1'!$A$2:$B$20,2)</f>
        <v>#N/A</v>
      </c>
      <c r="U69" s="127"/>
      <c r="V69" s="96"/>
      <c r="W69" s="98"/>
      <c r="X69" s="99"/>
      <c r="Y69" s="99"/>
      <c r="Z69" s="97"/>
      <c r="AA69" s="97"/>
      <c r="AB69" s="169"/>
      <c r="AC69" s="157"/>
    </row>
    <row r="70" spans="1:29" ht="21.75" customHeight="1">
      <c r="A70" s="263"/>
      <c r="B70" s="264"/>
      <c r="C70" s="144"/>
      <c r="D70" s="144"/>
      <c r="E70" s="144"/>
      <c r="F70" s="153"/>
      <c r="G70" s="144"/>
      <c r="H70" s="144"/>
      <c r="I70" s="146"/>
      <c r="J70" s="7">
        <f>IF(H70="M",VLOOKUP(M70,#REF!,2),IF(H70="F",VLOOKUP(M70,#REF!,3),""))</f>
      </c>
      <c r="K70" s="5" t="e">
        <f>INDEX(#REF!,R70,S70)</f>
        <v>#REF!</v>
      </c>
      <c r="L70" s="11" t="e">
        <f>VLOOKUP(D70,#REF!,2,)</f>
        <v>#REF!</v>
      </c>
      <c r="M70" s="7">
        <f t="shared" si="0"/>
        <v>1900</v>
      </c>
      <c r="N70" s="34" t="e">
        <f t="shared" si="1"/>
        <v>#REF!</v>
      </c>
      <c r="O70" s="12" t="e">
        <f>SUM(IF(W70=1,3,IF(W70=2,2,IF(W70=3,1,0))),IF(V70=1,3,IF(V70=2,2,IF(V70=3,1,0))),IF(Y70=1,3,IF(Y70=2,2,IF(Y70=3,1,0))),IF(AA70=1,3,IF(AA70=2,2,IF(AA70=3,1,0))),IF(AC70=1,3,IF(AC70=2,2,IF(AC70=3,1,0))))+SUM(U70,#REF!,X70,Z70,AB70)</f>
        <v>#REF!</v>
      </c>
      <c r="P70" s="13"/>
      <c r="Q70" s="7">
        <f t="shared" si="2"/>
        <v>0</v>
      </c>
      <c r="R70" s="7" t="e">
        <f>MATCH(J70,'[1]Feuil1'!$A:$A,0)</f>
        <v>#N/A</v>
      </c>
      <c r="S70" s="7" t="e">
        <f>MATCH(Q70,'[1]Feuil1'!$1:$1,0)</f>
        <v>#N/A</v>
      </c>
      <c r="T70" s="7" t="e">
        <f>VLOOKUP(J70,'[1]Feuil1'!$A$2:$B$20,2)</f>
        <v>#N/A</v>
      </c>
      <c r="U70" s="127"/>
      <c r="V70" s="96"/>
      <c r="W70" s="98"/>
      <c r="X70" s="99"/>
      <c r="Y70" s="99"/>
      <c r="Z70" s="97"/>
      <c r="AA70" s="97"/>
      <c r="AB70" s="169"/>
      <c r="AC70" s="157"/>
    </row>
    <row r="71" spans="1:29" ht="21.75" customHeight="1">
      <c r="A71" s="263"/>
      <c r="B71" s="264"/>
      <c r="C71" s="144"/>
      <c r="D71" s="144"/>
      <c r="E71" s="144"/>
      <c r="F71" s="153"/>
      <c r="G71" s="144"/>
      <c r="H71" s="144"/>
      <c r="I71" s="146"/>
      <c r="J71" s="7">
        <f>IF(H71="M",VLOOKUP(M71,#REF!,2),IF(H71="F",VLOOKUP(M71,#REF!,3),""))</f>
      </c>
      <c r="K71" s="5" t="e">
        <f>INDEX(#REF!,R71,S71)</f>
        <v>#REF!</v>
      </c>
      <c r="L71" s="11" t="e">
        <f>VLOOKUP(D71,#REF!,2,)</f>
        <v>#REF!</v>
      </c>
      <c r="M71" s="7">
        <f t="shared" si="0"/>
        <v>1900</v>
      </c>
      <c r="N71" s="34" t="e">
        <f t="shared" si="1"/>
        <v>#REF!</v>
      </c>
      <c r="O71" s="12" t="e">
        <f>SUM(IF(W71=1,3,IF(W71=2,2,IF(W71=3,1,0))),IF(V71=1,3,IF(V71=2,2,IF(V71=3,1,0))),IF(Y71=1,3,IF(Y71=2,2,IF(Y71=3,1,0))),IF(AA71=1,3,IF(AA71=2,2,IF(AA71=3,1,0))),IF(AC71=1,3,IF(AC71=2,2,IF(AC71=3,1,0))))+SUM(U71,#REF!,X71,Z71,AB71)</f>
        <v>#REF!</v>
      </c>
      <c r="P71" s="13"/>
      <c r="Q71" s="7">
        <f t="shared" si="2"/>
        <v>0</v>
      </c>
      <c r="R71" s="7" t="e">
        <f>MATCH(J71,'[1]Feuil1'!$A:$A,0)</f>
        <v>#N/A</v>
      </c>
      <c r="S71" s="7" t="e">
        <f>MATCH(Q71,'[1]Feuil1'!$1:$1,0)</f>
        <v>#N/A</v>
      </c>
      <c r="T71" s="7" t="e">
        <f>VLOOKUP(J71,'[1]Feuil1'!$A$2:$B$20,2)</f>
        <v>#N/A</v>
      </c>
      <c r="U71" s="127"/>
      <c r="V71" s="96"/>
      <c r="W71" s="98"/>
      <c r="X71" s="99"/>
      <c r="Y71" s="99"/>
      <c r="Z71" s="97"/>
      <c r="AA71" s="97"/>
      <c r="AB71" s="169"/>
      <c r="AC71" s="157"/>
    </row>
    <row r="72" spans="1:29" ht="21.75" customHeight="1">
      <c r="A72" s="263"/>
      <c r="B72" s="264"/>
      <c r="C72" s="143"/>
      <c r="D72" s="144"/>
      <c r="E72" s="144"/>
      <c r="F72" s="145"/>
      <c r="G72" s="143"/>
      <c r="H72" s="144"/>
      <c r="I72" s="146"/>
      <c r="J72" s="7">
        <f>IF(H72="M",VLOOKUP(M72,#REF!,2),IF(H72="F",VLOOKUP(M72,#REF!,3),""))</f>
      </c>
      <c r="K72" s="5" t="e">
        <f>INDEX(#REF!,R72,S72)</f>
        <v>#REF!</v>
      </c>
      <c r="L72" s="11" t="e">
        <f>VLOOKUP(D72,#REF!,2,)</f>
        <v>#REF!</v>
      </c>
      <c r="M72" s="7">
        <f t="shared" si="0"/>
        <v>1900</v>
      </c>
      <c r="N72" s="34" t="e">
        <f t="shared" si="1"/>
        <v>#REF!</v>
      </c>
      <c r="O72" s="12" t="e">
        <f>SUM(IF(W72=1,3,IF(W72=2,2,IF(W72=3,1,0))),IF(V72=1,3,IF(V72=2,2,IF(V72=3,1,0))),IF(Y72=1,3,IF(Y72=2,2,IF(Y72=3,1,0))),IF(AA72=1,3,IF(AA72=2,2,IF(AA72=3,1,0))),IF(AC72=1,3,IF(AC72=2,2,IF(AC72=3,1,0))))+SUM(U72,#REF!,X72,Z72,AB72)</f>
        <v>#REF!</v>
      </c>
      <c r="P72" s="13"/>
      <c r="Q72" s="7">
        <f t="shared" si="2"/>
        <v>0</v>
      </c>
      <c r="R72" s="7" t="e">
        <f>MATCH(J72,'[1]Feuil1'!$A:$A,0)</f>
        <v>#N/A</v>
      </c>
      <c r="S72" s="7" t="e">
        <f>MATCH(Q72,'[1]Feuil1'!$1:$1,0)</f>
        <v>#N/A</v>
      </c>
      <c r="T72" s="7" t="e">
        <f>VLOOKUP(J72,'[1]Feuil1'!$A$2:$B$20,2)</f>
        <v>#N/A</v>
      </c>
      <c r="U72" s="127"/>
      <c r="V72" s="96"/>
      <c r="W72" s="98"/>
      <c r="X72" s="99"/>
      <c r="Y72" s="99"/>
      <c r="Z72" s="97"/>
      <c r="AA72" s="97"/>
      <c r="AB72" s="169"/>
      <c r="AC72" s="157"/>
    </row>
    <row r="73" spans="1:29" ht="21.75" customHeight="1">
      <c r="A73" s="263"/>
      <c r="B73" s="264"/>
      <c r="C73" s="143"/>
      <c r="D73" s="144"/>
      <c r="E73" s="144"/>
      <c r="F73" s="145"/>
      <c r="G73" s="144"/>
      <c r="H73" s="143"/>
      <c r="I73" s="146"/>
      <c r="J73" s="7">
        <f>IF(H73="M",VLOOKUP(M73,#REF!,2),IF(H73="F",VLOOKUP(M73,#REF!,3),""))</f>
      </c>
      <c r="K73" s="5" t="e">
        <f>INDEX(#REF!,R73,S73)</f>
        <v>#REF!</v>
      </c>
      <c r="L73" s="11" t="e">
        <f>VLOOKUP(D73,#REF!,2,)</f>
        <v>#REF!</v>
      </c>
      <c r="M73" s="7">
        <f t="shared" si="0"/>
        <v>1900</v>
      </c>
      <c r="N73" s="34" t="e">
        <f t="shared" si="1"/>
        <v>#REF!</v>
      </c>
      <c r="O73" s="12" t="e">
        <f>SUM(IF(W73=1,3,IF(W73=2,2,IF(W73=3,1,0))),IF(V73=1,3,IF(V73=2,2,IF(V73=3,1,0))),IF(Y73=1,3,IF(Y73=2,2,IF(Y73=3,1,0))),IF(AA73=1,3,IF(AA73=2,2,IF(AA73=3,1,0))),IF(AC73=1,3,IF(AC73=2,2,IF(AC73=3,1,0))))+SUM(U73,#REF!,X73,Z73,AB73)</f>
        <v>#REF!</v>
      </c>
      <c r="P73" s="13"/>
      <c r="Q73" s="7">
        <f t="shared" si="2"/>
        <v>0</v>
      </c>
      <c r="R73" s="7" t="e">
        <f>MATCH(J73,'[1]Feuil1'!$A:$A,0)</f>
        <v>#N/A</v>
      </c>
      <c r="S73" s="7" t="e">
        <f>MATCH(Q73,'[1]Feuil1'!$1:$1,0)</f>
        <v>#N/A</v>
      </c>
      <c r="T73" s="7" t="e">
        <f>VLOOKUP(J73,'[1]Feuil1'!$A$2:$B$20,2)</f>
        <v>#N/A</v>
      </c>
      <c r="U73" s="127"/>
      <c r="V73" s="96"/>
      <c r="W73" s="98"/>
      <c r="X73" s="99"/>
      <c r="Y73" s="99"/>
      <c r="Z73" s="97"/>
      <c r="AA73" s="97"/>
      <c r="AB73" s="169"/>
      <c r="AC73" s="157"/>
    </row>
    <row r="74" spans="1:29" ht="21.75" customHeight="1" thickBot="1">
      <c r="A74" s="265"/>
      <c r="B74" s="266"/>
      <c r="C74" s="147"/>
      <c r="D74" s="148"/>
      <c r="E74" s="148"/>
      <c r="F74" s="149"/>
      <c r="G74" s="148"/>
      <c r="H74" s="148"/>
      <c r="I74" s="150"/>
      <c r="J74" s="44">
        <f>IF(H74="M",VLOOKUP(M74,#REF!,2),IF(H74="F",VLOOKUP(M74,#REF!,3),""))</f>
      </c>
      <c r="K74" s="40" t="e">
        <f>INDEX(#REF!,R74,S74)</f>
        <v>#REF!</v>
      </c>
      <c r="L74" s="45" t="e">
        <f>VLOOKUP(D74,#REF!,2,)</f>
        <v>#REF!</v>
      </c>
      <c r="M74" s="44">
        <f t="shared" si="0"/>
        <v>1900</v>
      </c>
      <c r="N74" s="42" t="e">
        <f t="shared" si="1"/>
        <v>#REF!</v>
      </c>
      <c r="O74" s="43" t="e">
        <f>SUM(IF(W74=1,3,IF(W74=2,2,IF(W74=3,1,0))),IF(V74=1,3,IF(V74=2,2,IF(V74=3,1,0))),IF(Y74=1,3,IF(Y74=2,2,IF(Y74=3,1,0))),IF(AA74=1,3,IF(AA74=2,2,IF(AA74=3,1,0))),IF(AC74=1,3,IF(AC74=2,2,IF(AC74=3,1,0))))+SUM(U74,#REF!,X74,Z74,AB74)</f>
        <v>#REF!</v>
      </c>
      <c r="P74" s="54"/>
      <c r="Q74" s="44">
        <f t="shared" si="2"/>
        <v>0</v>
      </c>
      <c r="R74" s="44" t="e">
        <f>MATCH(J74,'[1]Feuil1'!$A:$A,0)</f>
        <v>#N/A</v>
      </c>
      <c r="S74" s="44" t="e">
        <f>MATCH(Q74,'[1]Feuil1'!$1:$1,0)</f>
        <v>#N/A</v>
      </c>
      <c r="T74" s="44" t="e">
        <f>VLOOKUP(J74,'[1]Feuil1'!$A$2:$B$20,2)</f>
        <v>#N/A</v>
      </c>
      <c r="U74" s="128"/>
      <c r="V74" s="100"/>
      <c r="W74" s="102"/>
      <c r="X74" s="103"/>
      <c r="Y74" s="103"/>
      <c r="Z74" s="101"/>
      <c r="AA74" s="101"/>
      <c r="AB74" s="170"/>
      <c r="AC74" s="158"/>
    </row>
    <row r="75" spans="1:29" ht="21.75" customHeight="1" thickTop="1">
      <c r="A75" s="313" t="s">
        <v>53</v>
      </c>
      <c r="B75" s="314"/>
      <c r="C75" s="139" t="s">
        <v>52</v>
      </c>
      <c r="D75" s="140" t="s">
        <v>40</v>
      </c>
      <c r="E75" s="140" t="s">
        <v>48</v>
      </c>
      <c r="F75" s="141">
        <v>32999</v>
      </c>
      <c r="G75" s="140" t="s">
        <v>13</v>
      </c>
      <c r="H75" s="139" t="s">
        <v>8</v>
      </c>
      <c r="I75" s="142">
        <v>64.78</v>
      </c>
      <c r="J75" s="79"/>
      <c r="K75" s="80"/>
      <c r="L75" s="81"/>
      <c r="M75" s="79"/>
      <c r="N75" s="82"/>
      <c r="O75" s="83" t="e">
        <f>SUM(IF(W75=1,3,IF(W75=2,2,IF(W75=3,1,0))),IF(V75=1,3,IF(V75=2,2,IF(V75=3,1,0))),IF(Y75=1,3,IF(Y75=2,2,IF(Y75=3,1,0))),IF(AA75=1,3,IF(AA75=2,2,IF(AA75=3,1,0))),IF(AC75=1,3,IF(AC75=2,2,IF(AC75=3,1,0))))+SUM(U75,#REF!,X75,Z75,AB75)</f>
        <v>#REF!</v>
      </c>
      <c r="P75" s="84"/>
      <c r="Q75" s="79"/>
      <c r="R75" s="79"/>
      <c r="S75" s="79"/>
      <c r="T75" s="79"/>
      <c r="U75" s="126"/>
      <c r="V75" s="91"/>
      <c r="W75" s="93"/>
      <c r="X75" s="94" t="s">
        <v>38</v>
      </c>
      <c r="Y75" s="94"/>
      <c r="Z75" s="92"/>
      <c r="AA75" s="92"/>
      <c r="AB75" s="168"/>
      <c r="AC75" s="157"/>
    </row>
    <row r="76" spans="1:29" ht="21.75" customHeight="1">
      <c r="A76" s="306"/>
      <c r="B76" s="305"/>
      <c r="C76" s="143"/>
      <c r="D76" s="144"/>
      <c r="E76" s="144"/>
      <c r="F76" s="145"/>
      <c r="G76" s="143"/>
      <c r="H76" s="143"/>
      <c r="I76" s="146"/>
      <c r="J76" s="7"/>
      <c r="K76" s="5"/>
      <c r="L76" s="11"/>
      <c r="M76" s="7"/>
      <c r="N76" s="34"/>
      <c r="O76" s="12" t="e">
        <f>SUM(IF(W76=1,3,IF(W76=2,2,IF(W76=3,1,0))),IF(V76=1,3,IF(V76=2,2,IF(V76=3,1,0))),IF(Y76=1,3,IF(Y76=2,2,IF(Y76=3,1,0))),IF(AA76=1,3,IF(AA76=2,2,IF(AA76=3,1,0))),IF(AC76=1,3,IF(AC76=2,2,IF(AC76=3,1,0))))+SUM(U76,#REF!,X76,Z76,AB76)</f>
        <v>#REF!</v>
      </c>
      <c r="P76" s="13"/>
      <c r="Q76" s="7"/>
      <c r="R76" s="7"/>
      <c r="S76" s="7"/>
      <c r="T76" s="7"/>
      <c r="U76" s="127"/>
      <c r="V76" s="96"/>
      <c r="W76" s="98"/>
      <c r="X76" s="99"/>
      <c r="Y76" s="99"/>
      <c r="Z76" s="97"/>
      <c r="AA76" s="97"/>
      <c r="AB76" s="169"/>
      <c r="AC76" s="157"/>
    </row>
    <row r="77" spans="1:29" ht="21.75" customHeight="1">
      <c r="A77" s="306"/>
      <c r="B77" s="305"/>
      <c r="C77" s="143"/>
      <c r="D77" s="144"/>
      <c r="E77" s="144"/>
      <c r="F77" s="145"/>
      <c r="G77" s="143"/>
      <c r="H77" s="143"/>
      <c r="I77" s="152"/>
      <c r="J77" s="7">
        <f>IF(H77="M",VLOOKUP(M77,#REF!,2),IF(H77="F",VLOOKUP(M77,#REF!,3),""))</f>
      </c>
      <c r="K77" s="5" t="e">
        <f>INDEX(#REF!,R77,S77)</f>
        <v>#REF!</v>
      </c>
      <c r="L77" s="11" t="e">
        <f>VLOOKUP(D77,#REF!,2,)</f>
        <v>#REF!</v>
      </c>
      <c r="M77" s="7">
        <f aca="true" t="shared" si="3" ref="M77:M115">YEAR(F77)</f>
        <v>1900</v>
      </c>
      <c r="N77" s="34" t="e">
        <f aca="true" t="shared" si="4" ref="N77:N115">CONCATENATE(J77," ",K77)</f>
        <v>#REF!</v>
      </c>
      <c r="O77" s="12" t="e">
        <f>SUM(IF(W77=1,3,IF(W77=2,2,IF(W77=3,1,0))),IF(V77=1,3,IF(V77=2,2,IF(V77=3,1,0))),IF(Y77=1,3,IF(Y77=2,2,IF(Y77=3,1,0))),IF(AA77=1,3,IF(AA77=2,2,IF(AA77=3,1,0))),IF(AC77=1,3,IF(AC77=2,2,IF(AC77=3,1,0))))+SUM(U77,#REF!,X77,Z77,AB77)</f>
        <v>#REF!</v>
      </c>
      <c r="P77" s="13"/>
      <c r="Q77" s="7">
        <f aca="true" t="shared" si="5" ref="Q77:Q116">ROUNDUP(I77,0)</f>
        <v>0</v>
      </c>
      <c r="R77" s="7" t="e">
        <f>MATCH(J77,'[1]Feuil1'!$A:$A,0)</f>
        <v>#N/A</v>
      </c>
      <c r="S77" s="7" t="e">
        <f>MATCH(Q77,'[1]Feuil1'!$1:$1,0)</f>
        <v>#N/A</v>
      </c>
      <c r="T77" s="7" t="e">
        <f>VLOOKUP(J77,'[1]Feuil1'!$A$2:$B$20,2)</f>
        <v>#N/A</v>
      </c>
      <c r="U77" s="127"/>
      <c r="V77" s="96"/>
      <c r="W77" s="98"/>
      <c r="X77" s="99"/>
      <c r="Y77" s="99"/>
      <c r="Z77" s="97"/>
      <c r="AA77" s="97"/>
      <c r="AB77" s="169"/>
      <c r="AC77" s="157"/>
    </row>
    <row r="78" spans="1:29" ht="21.75" customHeight="1">
      <c r="A78" s="306"/>
      <c r="B78" s="305"/>
      <c r="C78" s="143"/>
      <c r="D78" s="144"/>
      <c r="E78" s="144"/>
      <c r="F78" s="145"/>
      <c r="G78" s="143"/>
      <c r="H78" s="143"/>
      <c r="I78" s="152"/>
      <c r="J78" s="7">
        <f>IF(H78="M",VLOOKUP(M78,#REF!,2),IF(H78="F",VLOOKUP(M78,#REF!,3),""))</f>
      </c>
      <c r="K78" s="5" t="e">
        <f>INDEX(#REF!,R78,S78)</f>
        <v>#REF!</v>
      </c>
      <c r="L78" s="11" t="e">
        <f>VLOOKUP(D78,#REF!,2,)</f>
        <v>#REF!</v>
      </c>
      <c r="M78" s="7">
        <f t="shared" si="3"/>
        <v>1900</v>
      </c>
      <c r="N78" s="34" t="e">
        <f t="shared" si="4"/>
        <v>#REF!</v>
      </c>
      <c r="O78" s="12" t="e">
        <f>SUM(IF(W78=1,3,IF(W78=2,2,IF(W78=3,1,0))),IF(V78=1,3,IF(V78=2,2,IF(V78=3,1,0))),IF(Y78=1,3,IF(Y78=2,2,IF(Y78=3,1,0))),IF(AA78=1,3,IF(AA78=2,2,IF(AA78=3,1,0))),IF(AC78=1,3,IF(AC78=2,2,IF(AC78=3,1,0))))+SUM(U78,#REF!,X78,Z78,AB78)</f>
        <v>#REF!</v>
      </c>
      <c r="P78" s="13"/>
      <c r="Q78" s="7">
        <f t="shared" si="5"/>
        <v>0</v>
      </c>
      <c r="R78" s="7" t="e">
        <f>MATCH(J78,'[1]Feuil1'!$A:$A,0)</f>
        <v>#N/A</v>
      </c>
      <c r="S78" s="7" t="e">
        <f>MATCH(Q78,'[1]Feuil1'!$1:$1,0)</f>
        <v>#N/A</v>
      </c>
      <c r="T78" s="7" t="e">
        <f>VLOOKUP(J78,'[1]Feuil1'!$A$2:$B$20,2)</f>
        <v>#N/A</v>
      </c>
      <c r="U78" s="127"/>
      <c r="V78" s="96"/>
      <c r="W78" s="98"/>
      <c r="X78" s="99"/>
      <c r="Y78" s="99"/>
      <c r="Z78" s="97"/>
      <c r="AA78" s="97"/>
      <c r="AB78" s="169"/>
      <c r="AC78" s="157"/>
    </row>
    <row r="79" spans="1:29" ht="21.75" customHeight="1">
      <c r="A79" s="306"/>
      <c r="B79" s="305"/>
      <c r="C79" s="143"/>
      <c r="D79" s="144"/>
      <c r="E79" s="144"/>
      <c r="F79" s="145"/>
      <c r="G79" s="144"/>
      <c r="H79" s="143"/>
      <c r="I79" s="152"/>
      <c r="J79" s="7">
        <f>IF(H79="M",VLOOKUP(M79,#REF!,2),IF(H79="F",VLOOKUP(M79,#REF!,3),""))</f>
      </c>
      <c r="K79" s="5" t="e">
        <f>INDEX(#REF!,R79,S79)</f>
        <v>#REF!</v>
      </c>
      <c r="L79" s="11" t="e">
        <f>VLOOKUP(D79,#REF!,2,)</f>
        <v>#REF!</v>
      </c>
      <c r="M79" s="7">
        <f t="shared" si="3"/>
        <v>1900</v>
      </c>
      <c r="N79" s="34" t="e">
        <f t="shared" si="4"/>
        <v>#REF!</v>
      </c>
      <c r="O79" s="12" t="e">
        <f>SUM(IF(W79=1,3,IF(W79=2,2,IF(W79=3,1,0))),IF(V79=1,3,IF(V79=2,2,IF(V79=3,1,0))),IF(Y79=1,3,IF(Y79=2,2,IF(Y79=3,1,0))),IF(AA79=1,3,IF(AA79=2,2,IF(AA79=3,1,0))),IF(AC79=1,3,IF(AC79=2,2,IF(AC79=3,1,0))))+SUM(U79,#REF!,X79,Z79,AB79)</f>
        <v>#REF!</v>
      </c>
      <c r="P79" s="13"/>
      <c r="Q79" s="7">
        <f t="shared" si="5"/>
        <v>0</v>
      </c>
      <c r="R79" s="7" t="e">
        <f>MATCH(J79,'[1]Feuil1'!$A:$A,0)</f>
        <v>#N/A</v>
      </c>
      <c r="S79" s="7" t="e">
        <f>MATCH(Q79,'[1]Feuil1'!$1:$1,0)</f>
        <v>#N/A</v>
      </c>
      <c r="T79" s="7" t="e">
        <f>VLOOKUP(J79,'[1]Feuil1'!$A$2:$B$20,2)</f>
        <v>#N/A</v>
      </c>
      <c r="U79" s="127"/>
      <c r="V79" s="96"/>
      <c r="W79" s="98"/>
      <c r="X79" s="99"/>
      <c r="Y79" s="99"/>
      <c r="Z79" s="97"/>
      <c r="AA79" s="97"/>
      <c r="AB79" s="169"/>
      <c r="AC79" s="157"/>
    </row>
    <row r="80" spans="1:29" ht="21.75" customHeight="1">
      <c r="A80" s="306"/>
      <c r="B80" s="305"/>
      <c r="C80" s="143"/>
      <c r="D80" s="144"/>
      <c r="E80" s="144"/>
      <c r="F80" s="145"/>
      <c r="G80" s="144"/>
      <c r="H80" s="144"/>
      <c r="I80" s="152"/>
      <c r="J80" s="7">
        <f>IF(H80="M",VLOOKUP(M80,#REF!,2),IF(H80="F",VLOOKUP(M80,#REF!,3),""))</f>
      </c>
      <c r="K80" s="5" t="e">
        <f>INDEX(#REF!,R80,S80)</f>
        <v>#REF!</v>
      </c>
      <c r="L80" s="11" t="e">
        <f>VLOOKUP(D80,#REF!,2,)</f>
        <v>#REF!</v>
      </c>
      <c r="M80" s="7">
        <f t="shared" si="3"/>
        <v>1900</v>
      </c>
      <c r="N80" s="34" t="e">
        <f t="shared" si="4"/>
        <v>#REF!</v>
      </c>
      <c r="O80" s="12" t="e">
        <f>SUM(IF(W80=1,3,IF(W80=2,2,IF(W80=3,1,0))),IF(V80=1,3,IF(V80=2,2,IF(V80=3,1,0))),IF(Y80=1,3,IF(Y80=2,2,IF(Y80=3,1,0))),IF(AA80=1,3,IF(AA80=2,2,IF(AA80=3,1,0))),IF(AC80=1,3,IF(AC80=2,2,IF(AC80=3,1,0))))+SUM(U80,#REF!,X80,Z80,AB80)</f>
        <v>#REF!</v>
      </c>
      <c r="P80" s="13"/>
      <c r="Q80" s="7">
        <f t="shared" si="5"/>
        <v>0</v>
      </c>
      <c r="R80" s="7" t="e">
        <f>MATCH(J80,'[1]Feuil1'!$A:$A,0)</f>
        <v>#N/A</v>
      </c>
      <c r="S80" s="7" t="e">
        <f>MATCH(Q80,'[1]Feuil1'!$1:$1,0)</f>
        <v>#N/A</v>
      </c>
      <c r="T80" s="7" t="e">
        <f>VLOOKUP(J80,'[1]Feuil1'!$A$2:$B$20,2)</f>
        <v>#N/A</v>
      </c>
      <c r="U80" s="127"/>
      <c r="V80" s="96"/>
      <c r="W80" s="98"/>
      <c r="X80" s="99"/>
      <c r="Y80" s="99"/>
      <c r="Z80" s="97"/>
      <c r="AA80" s="97"/>
      <c r="AB80" s="169"/>
      <c r="AC80" s="157"/>
    </row>
    <row r="81" spans="1:29" ht="21.75" customHeight="1">
      <c r="A81" s="306"/>
      <c r="B81" s="305"/>
      <c r="C81" s="143"/>
      <c r="D81" s="144"/>
      <c r="E81" s="144"/>
      <c r="F81" s="145"/>
      <c r="G81" s="144"/>
      <c r="H81" s="144"/>
      <c r="I81" s="152"/>
      <c r="J81" s="5">
        <f>IF(H81="M",VLOOKUP(M81,#REF!,2),IF(H81="F",VLOOKUP(M81,#REF!,3),""))</f>
      </c>
      <c r="K81" s="5" t="e">
        <f>INDEX(#REF!,R81,S81)</f>
        <v>#REF!</v>
      </c>
      <c r="L81" s="25" t="e">
        <f>VLOOKUP(D81,#REF!,2,)</f>
        <v>#REF!</v>
      </c>
      <c r="M81" s="5">
        <f t="shared" si="3"/>
        <v>1900</v>
      </c>
      <c r="N81" s="34" t="e">
        <f t="shared" si="4"/>
        <v>#REF!</v>
      </c>
      <c r="O81" s="12" t="e">
        <f>SUM(IF(W81=1,3,IF(W81=2,2,IF(W81=3,1,0))),IF(V81=1,3,IF(V81=2,2,IF(V81=3,1,0))),IF(Y81=1,3,IF(Y81=2,2,IF(Y81=3,1,0))),IF(AA81=1,3,IF(AA81=2,2,IF(AA81=3,1,0))),IF(AC81=1,3,IF(AC81=2,2,IF(AC81=3,1,0))))+SUM(U81,#REF!,X81,Z81,AB81)</f>
        <v>#REF!</v>
      </c>
      <c r="P81" s="13"/>
      <c r="Q81" s="7">
        <f t="shared" si="5"/>
        <v>0</v>
      </c>
      <c r="R81" s="7" t="e">
        <f>MATCH(J81,'[1]Feuil1'!$A:$A,0)</f>
        <v>#N/A</v>
      </c>
      <c r="S81" s="7" t="e">
        <f>MATCH(Q81,'[1]Feuil1'!$1:$1,0)</f>
        <v>#N/A</v>
      </c>
      <c r="T81" s="7" t="e">
        <f>VLOOKUP(J81,'[1]Feuil1'!$A$2:$B$20,2)</f>
        <v>#N/A</v>
      </c>
      <c r="U81" s="127"/>
      <c r="V81" s="96"/>
      <c r="W81" s="98"/>
      <c r="X81" s="99"/>
      <c r="Y81" s="99"/>
      <c r="Z81" s="97"/>
      <c r="AA81" s="97"/>
      <c r="AB81" s="169"/>
      <c r="AC81" s="157"/>
    </row>
    <row r="82" spans="1:29" ht="21.75" customHeight="1">
      <c r="A82" s="306"/>
      <c r="B82" s="305"/>
      <c r="C82" s="143"/>
      <c r="D82" s="144"/>
      <c r="E82" s="144"/>
      <c r="F82" s="145"/>
      <c r="G82" s="144"/>
      <c r="H82" s="143"/>
      <c r="I82" s="152"/>
      <c r="J82" s="5">
        <f>IF(H82="M",VLOOKUP(M82,#REF!,2),IF(H82="F",VLOOKUP(M82,#REF!,3),""))</f>
      </c>
      <c r="K82" s="5" t="e">
        <f>INDEX(#REF!,R82,S82)</f>
        <v>#REF!</v>
      </c>
      <c r="L82" s="25" t="e">
        <f>VLOOKUP(D82,#REF!,2,)</f>
        <v>#REF!</v>
      </c>
      <c r="M82" s="5">
        <f t="shared" si="3"/>
        <v>1900</v>
      </c>
      <c r="N82" s="34" t="e">
        <f t="shared" si="4"/>
        <v>#REF!</v>
      </c>
      <c r="O82" s="12" t="e">
        <f>SUM(IF(W82=1,3,IF(W82=2,2,IF(W82=3,1,0))),IF(V82=1,3,IF(V82=2,2,IF(V82=3,1,0))),IF(Y82=1,3,IF(Y82=2,2,IF(Y82=3,1,0))),IF(AA82=1,3,IF(AA82=2,2,IF(AA82=3,1,0))),IF(AC82=1,3,IF(AC82=2,2,IF(AC82=3,1,0))))+SUM(U82,#REF!,X82,Z82,AB82)</f>
        <v>#REF!</v>
      </c>
      <c r="P82" s="13"/>
      <c r="Q82" s="7">
        <f t="shared" si="5"/>
        <v>0</v>
      </c>
      <c r="R82" s="7" t="e">
        <f>MATCH(J82,'[1]Feuil1'!$A:$A,0)</f>
        <v>#N/A</v>
      </c>
      <c r="S82" s="7" t="e">
        <f>MATCH(Q82,'[1]Feuil1'!$1:$1,0)</f>
        <v>#N/A</v>
      </c>
      <c r="T82" s="7" t="e">
        <f>VLOOKUP(J82,'[1]Feuil1'!$A$2:$B$20,2)</f>
        <v>#N/A</v>
      </c>
      <c r="U82" s="127"/>
      <c r="V82" s="96"/>
      <c r="W82" s="98"/>
      <c r="X82" s="99"/>
      <c r="Y82" s="99"/>
      <c r="Z82" s="97"/>
      <c r="AA82" s="97"/>
      <c r="AB82" s="169"/>
      <c r="AC82" s="157"/>
    </row>
    <row r="83" spans="1:29" ht="21.75" customHeight="1">
      <c r="A83" s="306"/>
      <c r="B83" s="305"/>
      <c r="C83" s="143"/>
      <c r="D83" s="144"/>
      <c r="E83" s="144"/>
      <c r="F83" s="154"/>
      <c r="G83" s="144"/>
      <c r="H83" s="144"/>
      <c r="I83" s="152"/>
      <c r="J83" s="5">
        <f>IF(H83="M",VLOOKUP(M83,#REF!,2),IF(H83="F",VLOOKUP(M83,#REF!,3),""))</f>
      </c>
      <c r="K83" s="5" t="e">
        <f>INDEX(#REF!,R83,S83)</f>
        <v>#REF!</v>
      </c>
      <c r="L83" s="25" t="e">
        <f>VLOOKUP(D83,#REF!,2,)</f>
        <v>#REF!</v>
      </c>
      <c r="M83" s="5">
        <f t="shared" si="3"/>
        <v>1900</v>
      </c>
      <c r="N83" s="34" t="e">
        <f t="shared" si="4"/>
        <v>#REF!</v>
      </c>
      <c r="O83" s="12" t="e">
        <f>SUM(IF(W83=1,3,IF(W83=2,2,IF(W83=3,1,0))),IF(V83=1,3,IF(V83=2,2,IF(V83=3,1,0))),IF(Y83=1,3,IF(Y83=2,2,IF(Y83=3,1,0))),IF(AA83=1,3,IF(AA83=2,2,IF(AA83=3,1,0))),IF(AC83=1,3,IF(AC83=2,2,IF(AC83=3,1,0))))+SUM(U83,#REF!,X83,Z83,AB83)</f>
        <v>#REF!</v>
      </c>
      <c r="P83" s="13"/>
      <c r="Q83" s="7">
        <f t="shared" si="5"/>
        <v>0</v>
      </c>
      <c r="R83" s="7" t="e">
        <f>MATCH(J83,'[1]Feuil1'!$A:$A,0)</f>
        <v>#N/A</v>
      </c>
      <c r="S83" s="7" t="e">
        <f>MATCH(Q83,'[1]Feuil1'!$1:$1,0)</f>
        <v>#N/A</v>
      </c>
      <c r="T83" s="7" t="e">
        <f>VLOOKUP(J83,'[1]Feuil1'!$A$2:$B$20,2)</f>
        <v>#N/A</v>
      </c>
      <c r="U83" s="127"/>
      <c r="V83" s="96"/>
      <c r="W83" s="98"/>
      <c r="X83" s="99"/>
      <c r="Y83" s="99"/>
      <c r="Z83" s="97"/>
      <c r="AA83" s="97"/>
      <c r="AB83" s="169"/>
      <c r="AC83" s="157"/>
    </row>
    <row r="84" spans="1:29" ht="21.75" customHeight="1">
      <c r="A84" s="306"/>
      <c r="B84" s="305"/>
      <c r="C84" s="143"/>
      <c r="D84" s="144"/>
      <c r="E84" s="144"/>
      <c r="F84" s="154"/>
      <c r="G84" s="144"/>
      <c r="H84" s="144"/>
      <c r="I84" s="152"/>
      <c r="J84" s="7">
        <f>IF(H84="M",VLOOKUP(M84,#REF!,2),IF(H84="F",VLOOKUP(M84,#REF!,3),""))</f>
      </c>
      <c r="K84" s="5" t="e">
        <f>INDEX(#REF!,R84,S84)</f>
        <v>#REF!</v>
      </c>
      <c r="L84" s="11" t="e">
        <f>VLOOKUP(D84,#REF!,2,)</f>
        <v>#REF!</v>
      </c>
      <c r="M84" s="7">
        <f t="shared" si="3"/>
        <v>1900</v>
      </c>
      <c r="N84" s="34" t="e">
        <f t="shared" si="4"/>
        <v>#REF!</v>
      </c>
      <c r="O84" s="12" t="e">
        <f>SUM(IF(W84=1,3,IF(W84=2,2,IF(W84=3,1,0))),IF(V84=1,3,IF(V84=2,2,IF(V84=3,1,0))),IF(Y84=1,3,IF(Y84=2,2,IF(Y84=3,1,0))),IF(AA84=1,3,IF(AA84=2,2,IF(AA84=3,1,0))),IF(AC84=1,3,IF(AC84=2,2,IF(AC84=3,1,0))))+SUM(U84,#REF!,X84,Z84,AB84)</f>
        <v>#REF!</v>
      </c>
      <c r="P84" s="13"/>
      <c r="Q84" s="7">
        <f t="shared" si="5"/>
        <v>0</v>
      </c>
      <c r="R84" s="7" t="e">
        <f>MATCH(J84,'[1]Feuil1'!$A:$A,0)</f>
        <v>#N/A</v>
      </c>
      <c r="S84" s="7" t="e">
        <f>MATCH(Q84,'[1]Feuil1'!$1:$1,0)</f>
        <v>#N/A</v>
      </c>
      <c r="T84" s="7" t="e">
        <f>VLOOKUP(J84,'[1]Feuil1'!$A$2:$B$20,2)</f>
        <v>#N/A</v>
      </c>
      <c r="U84" s="127"/>
      <c r="V84" s="96"/>
      <c r="W84" s="98"/>
      <c r="X84" s="99"/>
      <c r="Y84" s="99"/>
      <c r="Z84" s="97"/>
      <c r="AA84" s="97"/>
      <c r="AB84" s="169"/>
      <c r="AC84" s="157"/>
    </row>
    <row r="85" spans="1:29" ht="21.75" customHeight="1">
      <c r="A85" s="306"/>
      <c r="B85" s="305"/>
      <c r="C85" s="143"/>
      <c r="D85" s="144"/>
      <c r="E85" s="144"/>
      <c r="F85" s="154"/>
      <c r="G85" s="144"/>
      <c r="H85" s="144"/>
      <c r="I85" s="152"/>
      <c r="J85" s="7">
        <f>IF(H85="M",VLOOKUP(M85,#REF!,2),IF(H85="F",VLOOKUP(M85,#REF!,3),""))</f>
      </c>
      <c r="K85" s="5" t="e">
        <f>INDEX(#REF!,R85,S85)</f>
        <v>#REF!</v>
      </c>
      <c r="L85" s="11" t="e">
        <f>VLOOKUP(D85,#REF!,2,)</f>
        <v>#REF!</v>
      </c>
      <c r="M85" s="7">
        <f t="shared" si="3"/>
        <v>1900</v>
      </c>
      <c r="N85" s="34" t="e">
        <f t="shared" si="4"/>
        <v>#REF!</v>
      </c>
      <c r="O85" s="12" t="e">
        <f>SUM(IF(W85=1,3,IF(W85=2,2,IF(W85=3,1,0))),IF(V85=1,3,IF(V85=2,2,IF(V85=3,1,0))),IF(Y85=1,3,IF(Y85=2,2,IF(Y85=3,1,0))),IF(AA85=1,3,IF(AA85=2,2,IF(AA85=3,1,0))),IF(AC85=1,3,IF(AC85=2,2,IF(AC85=3,1,0))))+SUM(U85,#REF!,X85,Z85,AB85)</f>
        <v>#REF!</v>
      </c>
      <c r="P85" s="13"/>
      <c r="Q85" s="7">
        <f t="shared" si="5"/>
        <v>0</v>
      </c>
      <c r="R85" s="7" t="e">
        <f>MATCH(J85,'[1]Feuil1'!$A:$A,0)</f>
        <v>#N/A</v>
      </c>
      <c r="S85" s="7" t="e">
        <f>MATCH(Q85,'[1]Feuil1'!$1:$1,0)</f>
        <v>#N/A</v>
      </c>
      <c r="T85" s="7" t="e">
        <f>VLOOKUP(J85,'[1]Feuil1'!$A$2:$B$20,2)</f>
        <v>#N/A</v>
      </c>
      <c r="U85" s="127"/>
      <c r="V85" s="96"/>
      <c r="W85" s="98"/>
      <c r="X85" s="99"/>
      <c r="Y85" s="99"/>
      <c r="Z85" s="97"/>
      <c r="AA85" s="97"/>
      <c r="AB85" s="169"/>
      <c r="AC85" s="157"/>
    </row>
    <row r="86" spans="1:29" ht="21.75" customHeight="1">
      <c r="A86" s="306"/>
      <c r="B86" s="305"/>
      <c r="C86" s="143"/>
      <c r="D86" s="144"/>
      <c r="E86" s="144"/>
      <c r="F86" s="154"/>
      <c r="G86" s="144"/>
      <c r="H86" s="144"/>
      <c r="I86" s="152"/>
      <c r="J86" s="7"/>
      <c r="K86" s="5"/>
      <c r="L86" s="11"/>
      <c r="M86" s="7"/>
      <c r="N86" s="34"/>
      <c r="O86" s="12"/>
      <c r="P86" s="13"/>
      <c r="Q86" s="7"/>
      <c r="R86" s="7"/>
      <c r="S86" s="7"/>
      <c r="T86" s="7"/>
      <c r="U86" s="127"/>
      <c r="V86" s="96"/>
      <c r="W86" s="98"/>
      <c r="X86" s="99"/>
      <c r="Y86" s="99"/>
      <c r="Z86" s="97"/>
      <c r="AA86" s="97"/>
      <c r="AB86" s="169"/>
      <c r="AC86" s="157"/>
    </row>
    <row r="87" spans="1:29" ht="21.75" customHeight="1">
      <c r="A87" s="306"/>
      <c r="B87" s="305"/>
      <c r="C87" s="143"/>
      <c r="D87" s="144"/>
      <c r="E87" s="144"/>
      <c r="F87" s="154"/>
      <c r="G87" s="144"/>
      <c r="H87" s="144"/>
      <c r="I87" s="152"/>
      <c r="J87" s="7"/>
      <c r="K87" s="5"/>
      <c r="L87" s="11"/>
      <c r="M87" s="7"/>
      <c r="N87" s="34"/>
      <c r="O87" s="12"/>
      <c r="P87" s="13"/>
      <c r="Q87" s="7"/>
      <c r="R87" s="7"/>
      <c r="S87" s="7"/>
      <c r="T87" s="7"/>
      <c r="U87" s="127"/>
      <c r="V87" s="96"/>
      <c r="W87" s="98"/>
      <c r="X87" s="99"/>
      <c r="Y87" s="99"/>
      <c r="Z87" s="97"/>
      <c r="AA87" s="97"/>
      <c r="AB87" s="169"/>
      <c r="AC87" s="157"/>
    </row>
    <row r="88" spans="1:29" ht="21.75" customHeight="1" thickBot="1">
      <c r="A88" s="306"/>
      <c r="B88" s="305"/>
      <c r="C88" s="188"/>
      <c r="D88" s="189"/>
      <c r="E88" s="189"/>
      <c r="F88" s="190"/>
      <c r="G88" s="189"/>
      <c r="H88" s="189"/>
      <c r="I88" s="191"/>
      <c r="J88" s="29"/>
      <c r="K88" s="2"/>
      <c r="L88" s="85"/>
      <c r="M88" s="29"/>
      <c r="N88" s="86"/>
      <c r="O88" s="87"/>
      <c r="P88" s="27"/>
      <c r="Q88" s="29"/>
      <c r="R88" s="29"/>
      <c r="S88" s="29"/>
      <c r="T88" s="29"/>
      <c r="U88" s="192"/>
      <c r="V88" s="193"/>
      <c r="W88" s="195"/>
      <c r="X88" s="196"/>
      <c r="Y88" s="196"/>
      <c r="Z88" s="194"/>
      <c r="AA88" s="194"/>
      <c r="AB88" s="197"/>
      <c r="AC88" s="157"/>
    </row>
    <row r="89" spans="1:29" ht="21.75" customHeight="1" thickTop="1">
      <c r="A89" s="186"/>
      <c r="B89" s="310" t="s">
        <v>54</v>
      </c>
      <c r="C89" s="204"/>
      <c r="D89" s="205"/>
      <c r="E89" s="205"/>
      <c r="F89" s="206"/>
      <c r="G89" s="205"/>
      <c r="H89" s="205"/>
      <c r="I89" s="207"/>
      <c r="J89" s="208">
        <f>IF(H89="M",VLOOKUP(M89,#REF!,2),IF(H89="F",VLOOKUP(M89,#REF!,3),""))</f>
      </c>
      <c r="K89" s="209" t="e">
        <f>INDEX(#REF!,R89,S89)</f>
        <v>#REF!</v>
      </c>
      <c r="L89" s="210" t="e">
        <f>VLOOKUP(D89,#REF!,2,)</f>
        <v>#REF!</v>
      </c>
      <c r="M89" s="208">
        <f t="shared" si="3"/>
        <v>1900</v>
      </c>
      <c r="N89" s="211" t="e">
        <f t="shared" si="4"/>
        <v>#REF!</v>
      </c>
      <c r="O89" s="212" t="e">
        <f>SUM(IF(W89=1,3,IF(W89=2,2,IF(W89=3,1,0))),IF(V89=1,3,IF(V89=2,2,IF(V89=3,1,0))),IF(Y89=1,3,IF(Y89=2,2,IF(Y89=3,1,0))),IF(AA89=1,3,IF(AA89=2,2,IF(AA89=3,1,0))),IF(AC89=1,3,IF(AC89=2,2,IF(AC89=3,1,0))))+SUM(U89,#REF!,X89,Z89,AB89)</f>
        <v>#REF!</v>
      </c>
      <c r="P89" s="213"/>
      <c r="Q89" s="208">
        <f t="shared" si="5"/>
        <v>0</v>
      </c>
      <c r="R89" s="208" t="e">
        <f>MATCH(J89,'[1]Feuil1'!$A:$A,0)</f>
        <v>#N/A</v>
      </c>
      <c r="S89" s="208" t="e">
        <f>MATCH(Q89,'[1]Feuil1'!$1:$1,0)</f>
        <v>#N/A</v>
      </c>
      <c r="T89" s="208" t="e">
        <f>VLOOKUP(J89,'[1]Feuil1'!$A$2:$B$20,2)</f>
        <v>#N/A</v>
      </c>
      <c r="U89" s="214"/>
      <c r="V89" s="215"/>
      <c r="W89" s="217"/>
      <c r="X89" s="218"/>
      <c r="Y89" s="218"/>
      <c r="Z89" s="216"/>
      <c r="AA89" s="216"/>
      <c r="AB89" s="219"/>
      <c r="AC89" s="157"/>
    </row>
    <row r="90" spans="1:29" ht="21.75" customHeight="1">
      <c r="A90" s="186"/>
      <c r="B90" s="311"/>
      <c r="C90" s="143"/>
      <c r="D90" s="144"/>
      <c r="E90" s="144"/>
      <c r="F90" s="154"/>
      <c r="G90" s="144"/>
      <c r="H90" s="144"/>
      <c r="I90" s="152"/>
      <c r="J90" s="7">
        <f>IF(H90="M",VLOOKUP(M90,#REF!,2),IF(H90="F",VLOOKUP(M90,#REF!,3),""))</f>
      </c>
      <c r="K90" s="5" t="e">
        <f>INDEX(#REF!,R90,S90)</f>
        <v>#REF!</v>
      </c>
      <c r="L90" s="11" t="e">
        <f>VLOOKUP(D90,#REF!,2,)</f>
        <v>#REF!</v>
      </c>
      <c r="M90" s="7">
        <f t="shared" si="3"/>
        <v>1900</v>
      </c>
      <c r="N90" s="34" t="e">
        <f t="shared" si="4"/>
        <v>#REF!</v>
      </c>
      <c r="O90" s="12" t="e">
        <f>SUM(IF(W90=1,3,IF(W90=2,2,IF(W90=3,1,0))),IF(V90=1,3,IF(V90=2,2,IF(V90=3,1,0))),IF(Y90=1,3,IF(Y90=2,2,IF(Y90=3,1,0))),IF(AA90=1,3,IF(AA90=2,2,IF(AA90=3,1,0))),IF(AC90=1,3,IF(AC90=2,2,IF(AC90=3,1,0))))+SUM(U90,#REF!,X90,Z90,AB90)</f>
        <v>#REF!</v>
      </c>
      <c r="P90" s="13"/>
      <c r="Q90" s="7">
        <f t="shared" si="5"/>
        <v>0</v>
      </c>
      <c r="R90" s="7" t="e">
        <f>MATCH(J90,'[1]Feuil1'!$A:$A,0)</f>
        <v>#N/A</v>
      </c>
      <c r="S90" s="7" t="e">
        <f>MATCH(Q90,'[1]Feuil1'!$1:$1,0)</f>
        <v>#N/A</v>
      </c>
      <c r="T90" s="7" t="e">
        <f>VLOOKUP(J90,'[1]Feuil1'!$A$2:$B$20,2)</f>
        <v>#N/A</v>
      </c>
      <c r="U90" s="127"/>
      <c r="V90" s="96"/>
      <c r="W90" s="98"/>
      <c r="X90" s="99"/>
      <c r="Y90" s="99"/>
      <c r="Z90" s="97"/>
      <c r="AA90" s="97"/>
      <c r="AB90" s="220"/>
      <c r="AC90" s="157"/>
    </row>
    <row r="91" spans="1:29" ht="21.75" customHeight="1" thickBot="1">
      <c r="A91" s="187"/>
      <c r="B91" s="312"/>
      <c r="C91" s="221"/>
      <c r="D91" s="222"/>
      <c r="E91" s="222"/>
      <c r="F91" s="223"/>
      <c r="G91" s="222"/>
      <c r="H91" s="222"/>
      <c r="I91" s="224"/>
      <c r="J91" s="225">
        <f>IF(H91="M",VLOOKUP(M91,#REF!,2),IF(H91="F",VLOOKUP(M91,#REF!,3),""))</f>
      </c>
      <c r="K91" s="226" t="e">
        <f>INDEX(#REF!,R91,S91)</f>
        <v>#REF!</v>
      </c>
      <c r="L91" s="227" t="e">
        <f>VLOOKUP(D91,#REF!,2,)</f>
        <v>#REF!</v>
      </c>
      <c r="M91" s="225">
        <f t="shared" si="3"/>
        <v>1900</v>
      </c>
      <c r="N91" s="228" t="e">
        <f t="shared" si="4"/>
        <v>#REF!</v>
      </c>
      <c r="O91" s="229" t="e">
        <f>SUM(IF(W91=1,3,IF(W91=2,2,IF(W91=3,1,0))),IF(V91=1,3,IF(V91=2,2,IF(V91=3,1,0))),IF(Y91=1,3,IF(Y91=2,2,IF(Y91=3,1,0))),IF(AA91=1,3,IF(AA91=2,2,IF(AA91=3,1,0))),IF(AC91=1,3,IF(AC91=2,2,IF(AC91=3,1,0))))+SUM(U91,#REF!,X91,Z91,AB91)</f>
        <v>#REF!</v>
      </c>
      <c r="P91" s="230"/>
      <c r="Q91" s="225">
        <f t="shared" si="5"/>
        <v>0</v>
      </c>
      <c r="R91" s="225" t="e">
        <f>MATCH(J91,'[1]Feuil1'!$A:$A,0)</f>
        <v>#N/A</v>
      </c>
      <c r="S91" s="225" t="e">
        <f>MATCH(Q91,'[1]Feuil1'!$1:$1,0)</f>
        <v>#N/A</v>
      </c>
      <c r="T91" s="225" t="e">
        <f>VLOOKUP(J91,'[1]Feuil1'!$A$2:$B$20,2)</f>
        <v>#N/A</v>
      </c>
      <c r="U91" s="231"/>
      <c r="V91" s="232"/>
      <c r="W91" s="234"/>
      <c r="X91" s="235"/>
      <c r="Y91" s="235"/>
      <c r="Z91" s="233"/>
      <c r="AA91" s="233"/>
      <c r="AB91" s="236"/>
      <c r="AC91" s="158"/>
    </row>
    <row r="92" spans="1:29" ht="21.75" customHeight="1" thickTop="1">
      <c r="A92" s="304" t="s">
        <v>56</v>
      </c>
      <c r="B92" s="305"/>
      <c r="C92" s="160"/>
      <c r="D92" s="161"/>
      <c r="E92" s="161"/>
      <c r="F92" s="164"/>
      <c r="G92" s="161"/>
      <c r="H92" s="161" t="s">
        <v>33</v>
      </c>
      <c r="I92" s="165"/>
      <c r="J92" s="35" t="e">
        <f>IF(H92="M",VLOOKUP(M92,#REF!,2),IF(H92="F",VLOOKUP(M92,#REF!,3),""))</f>
        <v>#REF!</v>
      </c>
      <c r="K92" s="36" t="e">
        <f>INDEX(#REF!,R92,S92)</f>
        <v>#REF!</v>
      </c>
      <c r="L92" s="37" t="e">
        <f>VLOOKUP(D92,#REF!,2,)</f>
        <v>#REF!</v>
      </c>
      <c r="M92" s="35">
        <f t="shared" si="3"/>
        <v>1900</v>
      </c>
      <c r="N92" s="38" t="e">
        <f t="shared" si="4"/>
        <v>#REF!</v>
      </c>
      <c r="O92" s="39" t="e">
        <f>SUM(IF(W92=1,3,IF(W92=2,2,IF(W92=3,1,0))),IF(V92=1,3,IF(V92=2,2,IF(V92=3,1,0))),IF(Y92=1,3,IF(Y92=2,2,IF(Y92=3,1,0))),IF(AA92=1,3,IF(AA92=2,2,IF(AA92=3,1,0))),IF(AC92=1,3,IF(AC92=2,2,IF(AC92=3,1,0))))+SUM(U92,#REF!,X92,Z92,AB92)</f>
        <v>#REF!</v>
      </c>
      <c r="P92" s="46"/>
      <c r="Q92" s="35">
        <f t="shared" si="5"/>
        <v>0</v>
      </c>
      <c r="R92" s="35" t="e">
        <f>MATCH(J92,'[1]Feuil1'!$A:$A,0)</f>
        <v>#REF!</v>
      </c>
      <c r="S92" s="35" t="e">
        <f>MATCH(Q92,'[1]Feuil1'!$1:$1,0)</f>
        <v>#N/A</v>
      </c>
      <c r="T92" s="35" t="e">
        <f>VLOOKUP(J92,'[1]Feuil1'!$A$2:$B$20,2)</f>
        <v>#REF!</v>
      </c>
      <c r="U92" s="198"/>
      <c r="V92" s="199"/>
      <c r="W92" s="201"/>
      <c r="X92" s="202"/>
      <c r="Y92" s="202"/>
      <c r="Z92" s="200"/>
      <c r="AA92" s="200"/>
      <c r="AB92" s="203"/>
      <c r="AC92" s="159"/>
    </row>
    <row r="93" spans="1:29" ht="21.75" customHeight="1">
      <c r="A93" s="306"/>
      <c r="B93" s="305"/>
      <c r="C93" s="143"/>
      <c r="D93" s="144"/>
      <c r="E93" s="144"/>
      <c r="F93" s="154"/>
      <c r="G93" s="144"/>
      <c r="H93" s="143"/>
      <c r="I93" s="152"/>
      <c r="J93" s="7">
        <f>IF(H93="M",VLOOKUP(M93,#REF!,2),IF(H93="F",VLOOKUP(M93,#REF!,3),""))</f>
      </c>
      <c r="K93" s="5" t="e">
        <f>INDEX(#REF!,R93,S93)</f>
        <v>#REF!</v>
      </c>
      <c r="L93" s="11" t="e">
        <f>VLOOKUP(D93,#REF!,2,)</f>
        <v>#REF!</v>
      </c>
      <c r="M93" s="7">
        <f t="shared" si="3"/>
        <v>1900</v>
      </c>
      <c r="N93" s="34" t="e">
        <f t="shared" si="4"/>
        <v>#REF!</v>
      </c>
      <c r="O93" s="12" t="e">
        <f>SUM(IF(W93=1,3,IF(W93=2,2,IF(W93=3,1,0))),IF(V93=1,3,IF(V93=2,2,IF(V93=3,1,0))),IF(Y93=1,3,IF(Y93=2,2,IF(Y93=3,1,0))),IF(AA93=1,3,IF(AA93=2,2,IF(AA93=3,1,0))),IF(AC93=1,3,IF(AC93=2,2,IF(AC93=3,1,0))))+SUM(U93,#REF!,X93,Z93,AB93)</f>
        <v>#REF!</v>
      </c>
      <c r="P93" s="13"/>
      <c r="Q93" s="7">
        <f t="shared" si="5"/>
        <v>0</v>
      </c>
      <c r="R93" s="7" t="e">
        <f>MATCH(J93,'[1]Feuil1'!$A:$A,0)</f>
        <v>#N/A</v>
      </c>
      <c r="S93" s="7" t="e">
        <f>MATCH(Q93,'[1]Feuil1'!$1:$1,0)</f>
        <v>#N/A</v>
      </c>
      <c r="T93" s="7" t="e">
        <f>VLOOKUP(J93,'[1]Feuil1'!$A$2:$B$20,2)</f>
        <v>#N/A</v>
      </c>
      <c r="U93" s="127"/>
      <c r="V93" s="96"/>
      <c r="W93" s="98"/>
      <c r="X93" s="99"/>
      <c r="Y93" s="99"/>
      <c r="Z93" s="97"/>
      <c r="AA93" s="97"/>
      <c r="AB93" s="169"/>
      <c r="AC93" s="157"/>
    </row>
    <row r="94" spans="1:29" ht="21.75" customHeight="1">
      <c r="A94" s="306"/>
      <c r="B94" s="305"/>
      <c r="C94" s="143"/>
      <c r="D94" s="144"/>
      <c r="E94" s="144"/>
      <c r="F94" s="154"/>
      <c r="G94" s="144"/>
      <c r="H94" s="144"/>
      <c r="I94" s="152"/>
      <c r="J94" s="7">
        <f>IF(H94="M",VLOOKUP(M94,#REF!,2),IF(H94="F",VLOOKUP(M94,#REF!,3),""))</f>
      </c>
      <c r="K94" s="5" t="e">
        <f>INDEX(#REF!,R94,S94)</f>
        <v>#REF!</v>
      </c>
      <c r="L94" s="11" t="e">
        <f>VLOOKUP(D94,#REF!,2,)</f>
        <v>#REF!</v>
      </c>
      <c r="M94" s="7">
        <f t="shared" si="3"/>
        <v>1900</v>
      </c>
      <c r="N94" s="34" t="e">
        <f t="shared" si="4"/>
        <v>#REF!</v>
      </c>
      <c r="O94" s="12" t="e">
        <f>SUM(IF(W94=1,3,IF(W94=2,2,IF(W94=3,1,0))),IF(V94=1,3,IF(V94=2,2,IF(V94=3,1,0))),IF(Y94=1,3,IF(Y94=2,2,IF(Y94=3,1,0))),IF(AA94=1,3,IF(AA94=2,2,IF(AA94=3,1,0))),IF(AC94=1,3,IF(AC94=2,2,IF(AC94=3,1,0))))+SUM(U94,#REF!,X94,Z94,AB94)</f>
        <v>#REF!</v>
      </c>
      <c r="P94" s="13"/>
      <c r="Q94" s="7">
        <f t="shared" si="5"/>
        <v>0</v>
      </c>
      <c r="R94" s="7" t="e">
        <f>MATCH(J94,'[1]Feuil1'!$A:$A,0)</f>
        <v>#N/A</v>
      </c>
      <c r="S94" s="7" t="e">
        <f>MATCH(Q94,'[1]Feuil1'!$1:$1,0)</f>
        <v>#N/A</v>
      </c>
      <c r="T94" s="7" t="e">
        <f>VLOOKUP(J94,'[1]Feuil1'!$A$2:$B$20,2)</f>
        <v>#N/A</v>
      </c>
      <c r="U94" s="127"/>
      <c r="V94" s="96"/>
      <c r="W94" s="98"/>
      <c r="X94" s="99"/>
      <c r="Y94" s="99"/>
      <c r="Z94" s="97"/>
      <c r="AA94" s="97"/>
      <c r="AB94" s="169"/>
      <c r="AC94" s="157"/>
    </row>
    <row r="95" spans="1:29" ht="21.75" customHeight="1">
      <c r="A95" s="306"/>
      <c r="B95" s="305"/>
      <c r="C95" s="143"/>
      <c r="D95" s="144"/>
      <c r="E95" s="144"/>
      <c r="F95" s="154"/>
      <c r="G95" s="144"/>
      <c r="H95" s="144"/>
      <c r="I95" s="152"/>
      <c r="J95" s="7">
        <f>IF(H95="M",VLOOKUP(M95,#REF!,2),IF(H95="F",VLOOKUP(M95,#REF!,3),""))</f>
      </c>
      <c r="K95" s="5" t="e">
        <f>INDEX(#REF!,R95,S95)</f>
        <v>#REF!</v>
      </c>
      <c r="L95" s="11" t="e">
        <f>VLOOKUP(D95,#REF!,2,)</f>
        <v>#REF!</v>
      </c>
      <c r="M95" s="7">
        <f t="shared" si="3"/>
        <v>1900</v>
      </c>
      <c r="N95" s="34" t="e">
        <f t="shared" si="4"/>
        <v>#REF!</v>
      </c>
      <c r="O95" s="12" t="e">
        <f>SUM(IF(W95=1,3,IF(W95=2,2,IF(W95=3,1,0))),IF(V95=1,3,IF(V95=2,2,IF(V95=3,1,0))),IF(Y95=1,3,IF(Y95=2,2,IF(Y95=3,1,0))),IF(AA95=1,3,IF(AA95=2,2,IF(AA95=3,1,0))),IF(AC95=1,3,IF(AC95=2,2,IF(AC95=3,1,0))))+SUM(U95,#REF!,X95,Z95,AB95)</f>
        <v>#REF!</v>
      </c>
      <c r="P95" s="13"/>
      <c r="Q95" s="7">
        <f t="shared" si="5"/>
        <v>0</v>
      </c>
      <c r="R95" s="7" t="e">
        <f>MATCH(J95,'[1]Feuil1'!$A:$A,0)</f>
        <v>#N/A</v>
      </c>
      <c r="S95" s="7" t="e">
        <f>MATCH(Q95,'[1]Feuil1'!$1:$1,0)</f>
        <v>#N/A</v>
      </c>
      <c r="T95" s="7" t="e">
        <f>VLOOKUP(J95,'[1]Feuil1'!$A$2:$B$20,2)</f>
        <v>#N/A</v>
      </c>
      <c r="U95" s="127"/>
      <c r="V95" s="96"/>
      <c r="W95" s="98"/>
      <c r="X95" s="99"/>
      <c r="Y95" s="99"/>
      <c r="Z95" s="97"/>
      <c r="AA95" s="97"/>
      <c r="AB95" s="169"/>
      <c r="AC95" s="157"/>
    </row>
    <row r="96" spans="1:29" ht="21.75" customHeight="1">
      <c r="A96" s="306"/>
      <c r="B96" s="305"/>
      <c r="C96" s="143"/>
      <c r="D96" s="144"/>
      <c r="E96" s="144"/>
      <c r="F96" s="154"/>
      <c r="G96" s="144"/>
      <c r="H96" s="144"/>
      <c r="I96" s="152"/>
      <c r="J96" s="7">
        <f>IF(H96="M",VLOOKUP(M96,#REF!,2),IF(H96="F",VLOOKUP(M96,#REF!,3),""))</f>
      </c>
      <c r="K96" s="5" t="e">
        <f>INDEX(#REF!,R96,S96)</f>
        <v>#REF!</v>
      </c>
      <c r="L96" s="11" t="e">
        <f>VLOOKUP(D96,#REF!,2,)</f>
        <v>#REF!</v>
      </c>
      <c r="M96" s="7">
        <f t="shared" si="3"/>
        <v>1900</v>
      </c>
      <c r="N96" s="34" t="e">
        <f t="shared" si="4"/>
        <v>#REF!</v>
      </c>
      <c r="O96" s="12" t="e">
        <f>SUM(IF(W96=1,3,IF(W96=2,2,IF(W96=3,1,0))),IF(V96=1,3,IF(V96=2,2,IF(V96=3,1,0))),IF(Y96=1,3,IF(Y96=2,2,IF(Y96=3,1,0))),IF(AA96=1,3,IF(AA96=2,2,IF(AA96=3,1,0))),IF(AC96=1,3,IF(AC96=2,2,IF(AC96=3,1,0))))+SUM(U96,#REF!,X96,Z96,AB96)</f>
        <v>#REF!</v>
      </c>
      <c r="P96" s="13"/>
      <c r="Q96" s="7">
        <f t="shared" si="5"/>
        <v>0</v>
      </c>
      <c r="R96" s="7" t="e">
        <f>MATCH(J96,'[1]Feuil1'!$A:$A,0)</f>
        <v>#N/A</v>
      </c>
      <c r="S96" s="7" t="e">
        <f>MATCH(Q96,'[1]Feuil1'!$1:$1,0)</f>
        <v>#N/A</v>
      </c>
      <c r="T96" s="7" t="e">
        <f>VLOOKUP(J96,'[1]Feuil1'!$A$2:$B$20,2)</f>
        <v>#N/A</v>
      </c>
      <c r="U96" s="127"/>
      <c r="V96" s="96"/>
      <c r="W96" s="98"/>
      <c r="X96" s="99"/>
      <c r="Y96" s="99"/>
      <c r="Z96" s="97"/>
      <c r="AA96" s="97"/>
      <c r="AB96" s="169"/>
      <c r="AC96" s="157"/>
    </row>
    <row r="97" spans="1:29" ht="21.75" customHeight="1">
      <c r="A97" s="306"/>
      <c r="B97" s="305"/>
      <c r="C97" s="143"/>
      <c r="D97" s="144"/>
      <c r="E97" s="144"/>
      <c r="F97" s="154"/>
      <c r="G97" s="144"/>
      <c r="H97" s="144"/>
      <c r="I97" s="152"/>
      <c r="J97" s="7"/>
      <c r="K97" s="5"/>
      <c r="L97" s="11"/>
      <c r="M97" s="7"/>
      <c r="N97" s="34"/>
      <c r="O97" s="12"/>
      <c r="P97" s="13"/>
      <c r="Q97" s="7"/>
      <c r="R97" s="7"/>
      <c r="S97" s="7"/>
      <c r="T97" s="7"/>
      <c r="U97" s="127"/>
      <c r="V97" s="96"/>
      <c r="W97" s="98"/>
      <c r="X97" s="99"/>
      <c r="Y97" s="99"/>
      <c r="Z97" s="97"/>
      <c r="AA97" s="97"/>
      <c r="AB97" s="169"/>
      <c r="AC97" s="157"/>
    </row>
    <row r="98" spans="1:29" ht="21.75" customHeight="1">
      <c r="A98" s="306"/>
      <c r="B98" s="305"/>
      <c r="C98" s="143"/>
      <c r="D98" s="144"/>
      <c r="E98" s="144"/>
      <c r="F98" s="154"/>
      <c r="G98" s="144"/>
      <c r="H98" s="144"/>
      <c r="I98" s="152"/>
      <c r="J98" s="7"/>
      <c r="K98" s="5"/>
      <c r="L98" s="11"/>
      <c r="M98" s="7"/>
      <c r="N98" s="34"/>
      <c r="O98" s="12"/>
      <c r="P98" s="13"/>
      <c r="Q98" s="7"/>
      <c r="R98" s="7"/>
      <c r="S98" s="7"/>
      <c r="T98" s="7"/>
      <c r="U98" s="127"/>
      <c r="V98" s="96"/>
      <c r="W98" s="98"/>
      <c r="X98" s="99"/>
      <c r="Y98" s="99"/>
      <c r="Z98" s="97"/>
      <c r="AA98" s="97"/>
      <c r="AB98" s="169"/>
      <c r="AC98" s="157"/>
    </row>
    <row r="99" spans="1:29" ht="21.75" customHeight="1" thickBot="1">
      <c r="A99" s="306"/>
      <c r="B99" s="305"/>
      <c r="C99" s="188"/>
      <c r="D99" s="189"/>
      <c r="E99" s="189"/>
      <c r="F99" s="190"/>
      <c r="G99" s="189"/>
      <c r="H99" s="189"/>
      <c r="I99" s="191"/>
      <c r="J99" s="29"/>
      <c r="K99" s="2"/>
      <c r="L99" s="85"/>
      <c r="M99" s="29"/>
      <c r="N99" s="86"/>
      <c r="O99" s="87"/>
      <c r="P99" s="27"/>
      <c r="Q99" s="29"/>
      <c r="R99" s="29"/>
      <c r="S99" s="29"/>
      <c r="T99" s="29"/>
      <c r="U99" s="192"/>
      <c r="V99" s="193"/>
      <c r="W99" s="195"/>
      <c r="X99" s="196"/>
      <c r="Y99" s="196"/>
      <c r="Z99" s="194"/>
      <c r="AA99" s="194"/>
      <c r="AB99" s="197"/>
      <c r="AC99" s="157"/>
    </row>
    <row r="100" spans="1:29" ht="21.75" customHeight="1" thickTop="1">
      <c r="A100" s="237"/>
      <c r="B100" s="310" t="s">
        <v>54</v>
      </c>
      <c r="C100" s="204"/>
      <c r="D100" s="205"/>
      <c r="E100" s="205"/>
      <c r="F100" s="206"/>
      <c r="G100" s="205"/>
      <c r="H100" s="205"/>
      <c r="I100" s="207"/>
      <c r="J100" s="208">
        <f>IF(H100="M",VLOOKUP(M100,#REF!,2),IF(H100="F",VLOOKUP(M100,#REF!,3),""))</f>
      </c>
      <c r="K100" s="209" t="e">
        <f>INDEX(#REF!,R100,S100)</f>
        <v>#REF!</v>
      </c>
      <c r="L100" s="210" t="e">
        <f>VLOOKUP(D100,#REF!,2,)</f>
        <v>#REF!</v>
      </c>
      <c r="M100" s="208">
        <f t="shared" si="3"/>
        <v>1900</v>
      </c>
      <c r="N100" s="211" t="e">
        <f t="shared" si="4"/>
        <v>#REF!</v>
      </c>
      <c r="O100" s="212" t="e">
        <f>SUM(IF(W100=1,3,IF(W100=2,2,IF(W100=3,1,0))),IF(V100=1,3,IF(V100=2,2,IF(V100=3,1,0))),IF(Y100=1,3,IF(Y100=2,2,IF(Y100=3,1,0))),IF(AA100=1,3,IF(AA100=2,2,IF(AA100=3,1,0))),IF(AC100=1,3,IF(AC100=2,2,IF(AC100=3,1,0))))+SUM(U100,#REF!,X100,Z100,AB100)</f>
        <v>#REF!</v>
      </c>
      <c r="P100" s="213"/>
      <c r="Q100" s="208">
        <f t="shared" si="5"/>
        <v>0</v>
      </c>
      <c r="R100" s="208" t="e">
        <f>MATCH(J100,'[1]Feuil1'!$A:$A,0)</f>
        <v>#N/A</v>
      </c>
      <c r="S100" s="208" t="e">
        <f>MATCH(Q100,'[1]Feuil1'!$1:$1,0)</f>
        <v>#N/A</v>
      </c>
      <c r="T100" s="208" t="e">
        <f>VLOOKUP(J100,'[1]Feuil1'!$A$2:$B$20,2)</f>
        <v>#N/A</v>
      </c>
      <c r="U100" s="214"/>
      <c r="V100" s="215"/>
      <c r="W100" s="217"/>
      <c r="X100" s="218"/>
      <c r="Y100" s="218"/>
      <c r="Z100" s="216"/>
      <c r="AA100" s="216"/>
      <c r="AB100" s="219"/>
      <c r="AC100" s="157"/>
    </row>
    <row r="101" spans="1:29" ht="21.75" customHeight="1">
      <c r="A101" s="186"/>
      <c r="B101" s="311"/>
      <c r="C101" s="143"/>
      <c r="D101" s="144"/>
      <c r="E101" s="144"/>
      <c r="F101" s="154"/>
      <c r="G101" s="144"/>
      <c r="H101" s="144"/>
      <c r="I101" s="152"/>
      <c r="J101" s="7">
        <f>IF(H101="M",VLOOKUP(M101,#REF!,2),IF(H101="F",VLOOKUP(M101,#REF!,3),""))</f>
      </c>
      <c r="K101" s="5" t="e">
        <f>INDEX(#REF!,R101,S101)</f>
        <v>#REF!</v>
      </c>
      <c r="L101" s="11" t="e">
        <f>VLOOKUP(D101,#REF!,2,)</f>
        <v>#REF!</v>
      </c>
      <c r="M101" s="7">
        <f t="shared" si="3"/>
        <v>1900</v>
      </c>
      <c r="N101" s="34" t="e">
        <f t="shared" si="4"/>
        <v>#REF!</v>
      </c>
      <c r="O101" s="12" t="e">
        <f>SUM(IF(W101=1,3,IF(W101=2,2,IF(W101=3,1,0))),IF(V101=1,3,IF(V101=2,2,IF(V101=3,1,0))),IF(Y101=1,3,IF(Y101=2,2,IF(Y101=3,1,0))),IF(AA101=1,3,IF(AA101=2,2,IF(AA101=3,1,0))),IF(AC101=1,3,IF(AC101=2,2,IF(AC101=3,1,0))))+SUM(U101,#REF!,X101,Z101,AB101)</f>
        <v>#REF!</v>
      </c>
      <c r="P101" s="13"/>
      <c r="Q101" s="7">
        <f t="shared" si="5"/>
        <v>0</v>
      </c>
      <c r="R101" s="7" t="e">
        <f>MATCH(J101,'[1]Feuil1'!$A:$A,0)</f>
        <v>#N/A</v>
      </c>
      <c r="S101" s="7" t="e">
        <f>MATCH(Q101,'[1]Feuil1'!$1:$1,0)</f>
        <v>#N/A</v>
      </c>
      <c r="T101" s="7" t="e">
        <f>VLOOKUP(J101,'[1]Feuil1'!$A$2:$B$20,2)</f>
        <v>#N/A</v>
      </c>
      <c r="U101" s="127"/>
      <c r="V101" s="96"/>
      <c r="W101" s="98"/>
      <c r="X101" s="99"/>
      <c r="Y101" s="99"/>
      <c r="Z101" s="97"/>
      <c r="AA101" s="97"/>
      <c r="AB101" s="220"/>
      <c r="AC101" s="157"/>
    </row>
    <row r="102" spans="1:29" ht="21.75" customHeight="1" thickBot="1">
      <c r="A102" s="187"/>
      <c r="B102" s="312"/>
      <c r="C102" s="221"/>
      <c r="D102" s="222"/>
      <c r="E102" s="222"/>
      <c r="F102" s="223"/>
      <c r="G102" s="222"/>
      <c r="H102" s="222"/>
      <c r="I102" s="224"/>
      <c r="J102" s="225">
        <f>IF(H102="M",VLOOKUP(M102,#REF!,2),IF(H102="F",VLOOKUP(M102,#REF!,3),""))</f>
      </c>
      <c r="K102" s="226" t="e">
        <f>INDEX(#REF!,R102,S102)</f>
        <v>#REF!</v>
      </c>
      <c r="L102" s="227" t="e">
        <f>VLOOKUP(D102,#REF!,2,)</f>
        <v>#REF!</v>
      </c>
      <c r="M102" s="225">
        <f t="shared" si="3"/>
        <v>1900</v>
      </c>
      <c r="N102" s="228" t="e">
        <f t="shared" si="4"/>
        <v>#REF!</v>
      </c>
      <c r="O102" s="229" t="e">
        <f>SUM(IF(W102=1,3,IF(W102=2,2,IF(W102=3,1,0))),IF(V102=1,3,IF(V102=2,2,IF(V102=3,1,0))),IF(Y102=1,3,IF(Y102=2,2,IF(Y102=3,1,0))),IF(AA102=1,3,IF(AA102=2,2,IF(AA102=3,1,0))),IF(AC102=1,3,IF(AC102=2,2,IF(AC102=3,1,0))))+SUM(U102,#REF!,X102,Z102,AB102)</f>
        <v>#REF!</v>
      </c>
      <c r="P102" s="230"/>
      <c r="Q102" s="225">
        <f t="shared" si="5"/>
        <v>0</v>
      </c>
      <c r="R102" s="225" t="e">
        <f>MATCH(J102,'[1]Feuil1'!$A:$A,0)</f>
        <v>#N/A</v>
      </c>
      <c r="S102" s="225" t="e">
        <f>MATCH(Q102,'[1]Feuil1'!$1:$1,0)</f>
        <v>#N/A</v>
      </c>
      <c r="T102" s="225" t="e">
        <f>VLOOKUP(J102,'[1]Feuil1'!$A$2:$B$20,2)</f>
        <v>#N/A</v>
      </c>
      <c r="U102" s="231"/>
      <c r="V102" s="232"/>
      <c r="W102" s="234"/>
      <c r="X102" s="235"/>
      <c r="Y102" s="235"/>
      <c r="Z102" s="233"/>
      <c r="AA102" s="233"/>
      <c r="AB102" s="236"/>
      <c r="AC102" s="158"/>
    </row>
    <row r="103" spans="1:29" ht="21.75" customHeight="1" hidden="1" thickBot="1" thickTop="1">
      <c r="A103" s="271" t="s">
        <v>29</v>
      </c>
      <c r="B103" s="272"/>
      <c r="C103" s="160" t="s">
        <v>12</v>
      </c>
      <c r="D103" s="161" t="s">
        <v>6</v>
      </c>
      <c r="E103" s="161" t="s">
        <v>23</v>
      </c>
      <c r="F103" s="162">
        <v>32999</v>
      </c>
      <c r="G103" s="161" t="s">
        <v>13</v>
      </c>
      <c r="H103" s="160" t="s">
        <v>8</v>
      </c>
      <c r="I103" s="163">
        <v>63</v>
      </c>
      <c r="J103" s="35" t="e">
        <f>IF(H103="M",VLOOKUP(M103,#REF!,2),IF(H103="F",VLOOKUP(M103,#REF!,3),""))</f>
        <v>#REF!</v>
      </c>
      <c r="K103" s="36" t="e">
        <f>INDEX(#REF!,R103,S103)</f>
        <v>#REF!</v>
      </c>
      <c r="L103" s="37" t="e">
        <f>VLOOKUP(D103,#REF!,2,)</f>
        <v>#REF!</v>
      </c>
      <c r="M103" s="35">
        <f t="shared" si="3"/>
        <v>1990</v>
      </c>
      <c r="N103" s="38" t="e">
        <f t="shared" si="4"/>
        <v>#REF!</v>
      </c>
      <c r="O103" s="39" t="e">
        <f>SUM(IF(W103=1,3,IF(W103=2,2,IF(W103=3,1,0))),IF(V103=1,3,IF(V103=2,2,IF(V103=3,1,0))),IF(Y103=1,3,IF(Y103=2,2,IF(Y103=3,1,0))),IF(AA103=1,3,IF(AA103=2,2,IF(AA103=3,1,0))),IF(AC103=1,3,IF(AC103=2,2,IF(AC103=3,1,0))))+SUM(U103,#REF!,X103,Z103,AB103)</f>
        <v>#REF!</v>
      </c>
      <c r="P103" s="46"/>
      <c r="Q103" s="47">
        <f t="shared" si="5"/>
        <v>63</v>
      </c>
      <c r="R103" s="35" t="e">
        <f>MATCH(J103,'[1]Feuil1'!$A:$A,0)</f>
        <v>#REF!</v>
      </c>
      <c r="S103" s="48">
        <f>MATCH(Q103,'[1]Feuil1'!$1:$1,0)</f>
        <v>50</v>
      </c>
      <c r="T103" s="35" t="e">
        <f>VLOOKUP(J103,'[1]Feuil1'!$A$2:$B$20,2)</f>
        <v>#REF!</v>
      </c>
      <c r="U103" s="129"/>
      <c r="V103" s="68"/>
      <c r="W103" s="69"/>
      <c r="X103" s="171"/>
      <c r="Y103" s="171"/>
      <c r="Z103" s="172"/>
      <c r="AA103" s="172"/>
      <c r="AB103" s="173"/>
      <c r="AC103" s="21"/>
    </row>
    <row r="104" spans="1:29" ht="21.75" customHeight="1" hidden="1" thickBot="1" thickTop="1">
      <c r="A104" s="273"/>
      <c r="B104" s="274"/>
      <c r="C104" s="143"/>
      <c r="D104" s="144"/>
      <c r="E104" s="144"/>
      <c r="F104" s="154"/>
      <c r="G104" s="144"/>
      <c r="H104" s="144"/>
      <c r="I104" s="152"/>
      <c r="J104" s="7">
        <f>IF(H104="M",VLOOKUP(M104,#REF!,2),IF(H104="F",VLOOKUP(M104,#REF!,3),""))</f>
      </c>
      <c r="K104" s="5" t="e">
        <f>INDEX(#REF!,R104,S104)</f>
        <v>#REF!</v>
      </c>
      <c r="L104" s="11" t="e">
        <f>VLOOKUP(D104,#REF!,2,)</f>
        <v>#REF!</v>
      </c>
      <c r="M104" s="7">
        <f t="shared" si="3"/>
        <v>1900</v>
      </c>
      <c r="N104" s="34" t="e">
        <f t="shared" si="4"/>
        <v>#REF!</v>
      </c>
      <c r="O104" s="12" t="e">
        <f>SUM(IF(W104=1,3,IF(W104=2,2,IF(W104=3,1,0))),IF(V104=1,3,IF(V104=2,2,IF(V104=3,1,0))),IF(Y104=1,3,IF(Y104=2,2,IF(Y104=3,1,0))),IF(AA104=1,3,IF(AA104=2,2,IF(AA104=3,1,0))),IF(AC104=1,3,IF(AC104=2,2,IF(AC104=3,1,0))))+SUM(U104,#REF!,X104,Z104,AB104)</f>
        <v>#REF!</v>
      </c>
      <c r="P104" s="13"/>
      <c r="Q104" s="14">
        <f t="shared" si="5"/>
        <v>0</v>
      </c>
      <c r="R104" s="7" t="e">
        <f>MATCH(J104,'[1]Feuil1'!$A:$A,0)</f>
        <v>#N/A</v>
      </c>
      <c r="S104" s="15" t="e">
        <f>MATCH(Q104,'[1]Feuil1'!$1:$1,0)</f>
        <v>#N/A</v>
      </c>
      <c r="T104" s="7" t="e">
        <f>VLOOKUP(J104,'[1]Feuil1'!$A$2:$B$20,2)</f>
        <v>#N/A</v>
      </c>
      <c r="U104" s="130"/>
      <c r="V104" s="64"/>
      <c r="W104" s="65"/>
      <c r="X104" s="174"/>
      <c r="Y104" s="174"/>
      <c r="Z104" s="175"/>
      <c r="AA104" s="175"/>
      <c r="AB104" s="176"/>
      <c r="AC104" s="24"/>
    </row>
    <row r="105" spans="1:29" ht="21.75" customHeight="1" hidden="1" thickBot="1" thickTop="1">
      <c r="A105" s="273"/>
      <c r="B105" s="274"/>
      <c r="C105" s="143"/>
      <c r="D105" s="144"/>
      <c r="E105" s="144"/>
      <c r="F105" s="154"/>
      <c r="G105" s="144"/>
      <c r="H105" s="144"/>
      <c r="I105" s="152"/>
      <c r="J105" s="7">
        <f>IF(H105="M",VLOOKUP(M105,#REF!,2),IF(H105="F",VLOOKUP(M105,#REF!,3),""))</f>
      </c>
      <c r="K105" s="5" t="e">
        <f>INDEX(#REF!,R105,S105)</f>
        <v>#REF!</v>
      </c>
      <c r="L105" s="11" t="e">
        <f>VLOOKUP(D105,#REF!,2,)</f>
        <v>#REF!</v>
      </c>
      <c r="M105" s="7">
        <f t="shared" si="3"/>
        <v>1900</v>
      </c>
      <c r="N105" s="34" t="e">
        <f t="shared" si="4"/>
        <v>#REF!</v>
      </c>
      <c r="O105" s="12" t="e">
        <f>SUM(IF(W105=1,3,IF(W105=2,2,IF(W105=3,1,0))),IF(V105=1,3,IF(V105=2,2,IF(V105=3,1,0))),IF(Y105=1,3,IF(Y105=2,2,IF(Y105=3,1,0))),IF(AA105=1,3,IF(AA105=2,2,IF(AA105=3,1,0))),IF(AC105=1,3,IF(AC105=2,2,IF(AC105=3,1,0))))+SUM(U105,#REF!,X105,Z105,AB105)</f>
        <v>#REF!</v>
      </c>
      <c r="P105" s="13"/>
      <c r="Q105" s="14">
        <f t="shared" si="5"/>
        <v>0</v>
      </c>
      <c r="R105" s="7" t="e">
        <f>MATCH(J105,'[1]Feuil1'!$A:$A,0)</f>
        <v>#N/A</v>
      </c>
      <c r="S105" s="15" t="e">
        <f>MATCH(Q105,'[1]Feuil1'!$1:$1,0)</f>
        <v>#N/A</v>
      </c>
      <c r="T105" s="7" t="e">
        <f>VLOOKUP(J105,'[1]Feuil1'!$A$2:$B$20,2)</f>
        <v>#N/A</v>
      </c>
      <c r="U105" s="130"/>
      <c r="V105" s="64"/>
      <c r="W105" s="65"/>
      <c r="X105" s="174"/>
      <c r="Y105" s="174"/>
      <c r="Z105" s="175"/>
      <c r="AA105" s="175"/>
      <c r="AB105" s="176"/>
      <c r="AC105" s="24"/>
    </row>
    <row r="106" spans="1:29" ht="21.75" customHeight="1" hidden="1" thickBot="1" thickTop="1">
      <c r="A106" s="273"/>
      <c r="B106" s="274"/>
      <c r="C106" s="143"/>
      <c r="D106" s="144"/>
      <c r="E106" s="144"/>
      <c r="F106" s="154"/>
      <c r="G106" s="144"/>
      <c r="H106" s="144"/>
      <c r="I106" s="152"/>
      <c r="J106" s="7">
        <f>IF(H106="M",VLOOKUP(M106,#REF!,2),IF(H106="F",VLOOKUP(M106,#REF!,3),""))</f>
      </c>
      <c r="K106" s="5" t="e">
        <f>INDEX(#REF!,R106,S106)</f>
        <v>#REF!</v>
      </c>
      <c r="L106" s="11" t="e">
        <f>VLOOKUP(D106,#REF!,2,)</f>
        <v>#REF!</v>
      </c>
      <c r="M106" s="7">
        <f t="shared" si="3"/>
        <v>1900</v>
      </c>
      <c r="N106" s="34" t="e">
        <f t="shared" si="4"/>
        <v>#REF!</v>
      </c>
      <c r="O106" s="12" t="e">
        <f>SUM(IF(W106=1,3,IF(W106=2,2,IF(W106=3,1,0))),IF(V106=1,3,IF(V106=2,2,IF(V106=3,1,0))),IF(Y106=1,3,IF(Y106=2,2,IF(Y106=3,1,0))),IF(AA106=1,3,IF(AA106=2,2,IF(AA106=3,1,0))),IF(AC106=1,3,IF(AC106=2,2,IF(AC106=3,1,0))))+SUM(U106,#REF!,X106,Z106,AB106)</f>
        <v>#REF!</v>
      </c>
      <c r="P106" s="13"/>
      <c r="Q106" s="14">
        <f t="shared" si="5"/>
        <v>0</v>
      </c>
      <c r="R106" s="7" t="e">
        <f>MATCH(J106,'[1]Feuil1'!$A:$A,0)</f>
        <v>#N/A</v>
      </c>
      <c r="S106" s="15" t="e">
        <f>MATCH(Q106,'[1]Feuil1'!$1:$1,0)</f>
        <v>#N/A</v>
      </c>
      <c r="T106" s="7" t="e">
        <f>VLOOKUP(J106,'[1]Feuil1'!$A$2:$B$20,2)</f>
        <v>#N/A</v>
      </c>
      <c r="U106" s="130"/>
      <c r="V106" s="64"/>
      <c r="W106" s="65"/>
      <c r="X106" s="174"/>
      <c r="Y106" s="174"/>
      <c r="Z106" s="175"/>
      <c r="AA106" s="175"/>
      <c r="AB106" s="176"/>
      <c r="AC106" s="24"/>
    </row>
    <row r="107" spans="1:29" ht="21.75" customHeight="1" hidden="1" thickBot="1" thickTop="1">
      <c r="A107" s="273"/>
      <c r="B107" s="274"/>
      <c r="C107" s="143"/>
      <c r="D107" s="144"/>
      <c r="E107" s="144"/>
      <c r="F107" s="154"/>
      <c r="G107" s="144"/>
      <c r="H107" s="144"/>
      <c r="I107" s="152"/>
      <c r="J107" s="7">
        <f>IF(H107="M",VLOOKUP(M107,#REF!,2),IF(H107="F",VLOOKUP(M107,#REF!,3),""))</f>
      </c>
      <c r="K107" s="5" t="e">
        <f>INDEX(#REF!,R107,S107)</f>
        <v>#REF!</v>
      </c>
      <c r="L107" s="11" t="e">
        <f>VLOOKUP(D107,#REF!,2,)</f>
        <v>#REF!</v>
      </c>
      <c r="M107" s="7">
        <f t="shared" si="3"/>
        <v>1900</v>
      </c>
      <c r="N107" s="34" t="e">
        <f t="shared" si="4"/>
        <v>#REF!</v>
      </c>
      <c r="O107" s="12" t="e">
        <f>SUM(IF(W107=1,3,IF(W107=2,2,IF(W107=3,1,0))),IF(V107=1,3,IF(V107=2,2,IF(V107=3,1,0))),IF(Y107=1,3,IF(Y107=2,2,IF(Y107=3,1,0))),IF(AA107=1,3,IF(AA107=2,2,IF(AA107=3,1,0))),IF(AC107=1,3,IF(AC107=2,2,IF(AC107=3,1,0))))+SUM(U107,#REF!,X107,Z107,AB107)</f>
        <v>#REF!</v>
      </c>
      <c r="P107" s="13"/>
      <c r="Q107" s="14">
        <f t="shared" si="5"/>
        <v>0</v>
      </c>
      <c r="R107" s="7" t="e">
        <f>MATCH(J107,'[1]Feuil1'!$A:$A,0)</f>
        <v>#N/A</v>
      </c>
      <c r="S107" s="15" t="e">
        <f>MATCH(Q107,'[1]Feuil1'!$1:$1,0)</f>
        <v>#N/A</v>
      </c>
      <c r="T107" s="7" t="e">
        <f>VLOOKUP(J107,'[1]Feuil1'!$A$2:$B$20,2)</f>
        <v>#N/A</v>
      </c>
      <c r="U107" s="130"/>
      <c r="V107" s="64"/>
      <c r="W107" s="65"/>
      <c r="X107" s="174"/>
      <c r="Y107" s="174"/>
      <c r="Z107" s="175"/>
      <c r="AA107" s="175"/>
      <c r="AB107" s="176"/>
      <c r="AC107" s="24"/>
    </row>
    <row r="108" spans="1:29" ht="21.75" customHeight="1" hidden="1" thickBot="1" thickTop="1">
      <c r="A108" s="273"/>
      <c r="B108" s="274"/>
      <c r="C108" s="143"/>
      <c r="D108" s="144"/>
      <c r="E108" s="144"/>
      <c r="F108" s="154"/>
      <c r="G108" s="144"/>
      <c r="H108" s="144"/>
      <c r="I108" s="152"/>
      <c r="J108" s="7">
        <f>IF(H108="M",VLOOKUP(M108,#REF!,2),IF(H108="F",VLOOKUP(M108,#REF!,3),""))</f>
      </c>
      <c r="K108" s="5" t="e">
        <f>INDEX(#REF!,R108,S108)</f>
        <v>#REF!</v>
      </c>
      <c r="L108" s="11" t="e">
        <f>VLOOKUP(D108,#REF!,2,)</f>
        <v>#REF!</v>
      </c>
      <c r="M108" s="7">
        <f t="shared" si="3"/>
        <v>1900</v>
      </c>
      <c r="N108" s="34" t="e">
        <f t="shared" si="4"/>
        <v>#REF!</v>
      </c>
      <c r="O108" s="12" t="e">
        <f>SUM(IF(W108=1,3,IF(W108=2,2,IF(W108=3,1,0))),IF(V108=1,3,IF(V108=2,2,IF(V108=3,1,0))),IF(Y108=1,3,IF(Y108=2,2,IF(Y108=3,1,0))),IF(AA108=1,3,IF(AA108=2,2,IF(AA108=3,1,0))),IF(AC108=1,3,IF(AC108=2,2,IF(AC108=3,1,0))))+SUM(U108,#REF!,X108,Z108,AB108)</f>
        <v>#REF!</v>
      </c>
      <c r="P108" s="13"/>
      <c r="Q108" s="14">
        <f t="shared" si="5"/>
        <v>0</v>
      </c>
      <c r="R108" s="7" t="e">
        <f>MATCH(J108,'[1]Feuil1'!$A:$A,0)</f>
        <v>#N/A</v>
      </c>
      <c r="S108" s="15" t="e">
        <f>MATCH(Q108,'[1]Feuil1'!$1:$1,0)</f>
        <v>#N/A</v>
      </c>
      <c r="T108" s="7" t="e">
        <f>VLOOKUP(J108,'[1]Feuil1'!$A$2:$B$20,2)</f>
        <v>#N/A</v>
      </c>
      <c r="U108" s="130"/>
      <c r="V108" s="64"/>
      <c r="W108" s="65"/>
      <c r="X108" s="174"/>
      <c r="Y108" s="174"/>
      <c r="Z108" s="175"/>
      <c r="AA108" s="175"/>
      <c r="AB108" s="176"/>
      <c r="AC108" s="24"/>
    </row>
    <row r="109" spans="1:29" ht="21.75" customHeight="1" hidden="1" thickBot="1" thickTop="1">
      <c r="A109" s="275"/>
      <c r="B109" s="276"/>
      <c r="C109" s="147"/>
      <c r="D109" s="148"/>
      <c r="E109" s="148"/>
      <c r="F109" s="155"/>
      <c r="G109" s="148"/>
      <c r="H109" s="148"/>
      <c r="I109" s="156"/>
      <c r="J109" s="44">
        <f>IF(H109="M",VLOOKUP(M109,#REF!,2),IF(H109="F",VLOOKUP(M109,#REF!,3),""))</f>
      </c>
      <c r="K109" s="40" t="e">
        <f>INDEX(#REF!,R109,S109)</f>
        <v>#REF!</v>
      </c>
      <c r="L109" s="45" t="e">
        <f>VLOOKUP(D109,#REF!,2,)</f>
        <v>#REF!</v>
      </c>
      <c r="M109" s="44">
        <f t="shared" si="3"/>
        <v>1900</v>
      </c>
      <c r="N109" s="42" t="e">
        <f t="shared" si="4"/>
        <v>#REF!</v>
      </c>
      <c r="O109" s="43" t="e">
        <f>SUM(IF(W109=1,3,IF(W109=2,2,IF(W109=3,1,0))),IF(V109=1,3,IF(V109=2,2,IF(V109=3,1,0))),IF(Y109=1,3,IF(Y109=2,2,IF(Y109=3,1,0))),IF(AA109=1,3,IF(AA109=2,2,IF(AA109=3,1,0))),IF(AC109=1,3,IF(AC109=2,2,IF(AC109=3,1,0))))+SUM(U109,#REF!,X109,Z109,AB109)</f>
        <v>#REF!</v>
      </c>
      <c r="P109" s="54"/>
      <c r="Q109" s="55">
        <f t="shared" si="5"/>
        <v>0</v>
      </c>
      <c r="R109" s="44" t="e">
        <f>MATCH(J109,'[1]Feuil1'!$A:$A,0)</f>
        <v>#N/A</v>
      </c>
      <c r="S109" s="56" t="e">
        <f>MATCH(Q109,'[1]Feuil1'!$1:$1,0)</f>
        <v>#N/A</v>
      </c>
      <c r="T109" s="44" t="e">
        <f>VLOOKUP(J109,'[1]Feuil1'!$A$2:$B$20,2)</f>
        <v>#N/A</v>
      </c>
      <c r="U109" s="131"/>
      <c r="V109" s="66"/>
      <c r="W109" s="67"/>
      <c r="X109" s="177"/>
      <c r="Y109" s="177"/>
      <c r="Z109" s="178"/>
      <c r="AA109" s="178"/>
      <c r="AB109" s="179"/>
      <c r="AC109" s="59"/>
    </row>
    <row r="110" spans="1:29" ht="21.75" customHeight="1" hidden="1" thickBot="1" thickTop="1">
      <c r="A110" s="316" t="s">
        <v>30</v>
      </c>
      <c r="B110" s="272"/>
      <c r="C110" s="160"/>
      <c r="D110" s="161"/>
      <c r="E110" s="161"/>
      <c r="F110" s="164"/>
      <c r="G110" s="161"/>
      <c r="H110" s="161"/>
      <c r="I110" s="165"/>
      <c r="J110" s="35">
        <f>IF(H110="M",VLOOKUP(M110,#REF!,2),IF(H110="F",VLOOKUP(M110,#REF!,3),""))</f>
      </c>
      <c r="K110" s="36" t="e">
        <f>INDEX(#REF!,R110,S110)</f>
        <v>#REF!</v>
      </c>
      <c r="L110" s="37" t="e">
        <f>VLOOKUP(D110,#REF!,2,)</f>
        <v>#REF!</v>
      </c>
      <c r="M110" s="35">
        <f t="shared" si="3"/>
        <v>1900</v>
      </c>
      <c r="N110" s="38" t="e">
        <f t="shared" si="4"/>
        <v>#REF!</v>
      </c>
      <c r="O110" s="39" t="e">
        <f>SUM(IF(W110=1,3,IF(W110=2,2,IF(W110=3,1,0))),IF(V110=1,3,IF(V110=2,2,IF(V110=3,1,0))),IF(Y110=1,3,IF(Y110=2,2,IF(Y110=3,1,0))),IF(AA110=1,3,IF(AA110=2,2,IF(AA110=3,1,0))),IF(AC110=1,3,IF(AC110=2,2,IF(AC110=3,1,0))))+SUM(U110,#REF!,X110,Z110,AB110)</f>
        <v>#REF!</v>
      </c>
      <c r="P110" s="46"/>
      <c r="Q110" s="47">
        <f t="shared" si="5"/>
        <v>0</v>
      </c>
      <c r="R110" s="35" t="e">
        <f>MATCH(J110,'[1]Feuil1'!$A:$A,0)</f>
        <v>#N/A</v>
      </c>
      <c r="S110" s="48" t="e">
        <f>MATCH(Q110,'[1]Feuil1'!$1:$1,0)</f>
        <v>#N/A</v>
      </c>
      <c r="T110" s="35" t="e">
        <f>VLOOKUP(J110,'[1]Feuil1'!$A$2:$B$20,2)</f>
        <v>#N/A</v>
      </c>
      <c r="U110" s="129"/>
      <c r="V110" s="68"/>
      <c r="W110" s="69"/>
      <c r="X110" s="171"/>
      <c r="Y110" s="171"/>
      <c r="Z110" s="172"/>
      <c r="AA110" s="172"/>
      <c r="AB110" s="173"/>
      <c r="AC110" s="21"/>
    </row>
    <row r="111" spans="1:29" ht="21.75" customHeight="1" hidden="1" thickBot="1" thickTop="1">
      <c r="A111" s="317"/>
      <c r="B111" s="274"/>
      <c r="C111" s="143"/>
      <c r="D111" s="144"/>
      <c r="E111" s="144"/>
      <c r="F111" s="154"/>
      <c r="G111" s="144"/>
      <c r="H111" s="144"/>
      <c r="I111" s="152"/>
      <c r="J111" s="7">
        <f>IF(H111="M",VLOOKUP(M111,#REF!,2),IF(H111="F",VLOOKUP(M111,#REF!,3),""))</f>
      </c>
      <c r="K111" s="5" t="e">
        <f>INDEX(#REF!,R111,S111)</f>
        <v>#REF!</v>
      </c>
      <c r="L111" s="11" t="e">
        <f>VLOOKUP(D111,#REF!,2,)</f>
        <v>#REF!</v>
      </c>
      <c r="M111" s="7">
        <f t="shared" si="3"/>
        <v>1900</v>
      </c>
      <c r="N111" s="34" t="e">
        <f t="shared" si="4"/>
        <v>#REF!</v>
      </c>
      <c r="O111" s="12" t="e">
        <f>SUM(IF(W111=1,3,IF(W111=2,2,IF(W111=3,1,0))),IF(V111=1,3,IF(V111=2,2,IF(V111=3,1,0))),IF(Y111=1,3,IF(Y111=2,2,IF(Y111=3,1,0))),IF(AA111=1,3,IF(AA111=2,2,IF(AA111=3,1,0))),IF(AC111=1,3,IF(AC111=2,2,IF(AC111=3,1,0))))+SUM(U111,#REF!,X111,Z111,AB111)</f>
        <v>#REF!</v>
      </c>
      <c r="P111" s="13"/>
      <c r="Q111" s="14">
        <f t="shared" si="5"/>
        <v>0</v>
      </c>
      <c r="R111" s="7" t="e">
        <f>MATCH(J111,'[1]Feuil1'!$A:$A,0)</f>
        <v>#N/A</v>
      </c>
      <c r="S111" s="15" t="e">
        <f>MATCH(Q111,'[1]Feuil1'!$1:$1,0)</f>
        <v>#N/A</v>
      </c>
      <c r="T111" s="7" t="e">
        <f>VLOOKUP(J111,'[1]Feuil1'!$A$2:$B$20,2)</f>
        <v>#N/A</v>
      </c>
      <c r="U111" s="130"/>
      <c r="V111" s="64"/>
      <c r="W111" s="65"/>
      <c r="X111" s="174"/>
      <c r="Y111" s="174"/>
      <c r="Z111" s="175"/>
      <c r="AA111" s="175"/>
      <c r="AB111" s="176"/>
      <c r="AC111" s="24"/>
    </row>
    <row r="112" spans="1:29" ht="21.75" customHeight="1" hidden="1" thickBot="1" thickTop="1">
      <c r="A112" s="317"/>
      <c r="B112" s="274"/>
      <c r="C112" s="143"/>
      <c r="D112" s="144"/>
      <c r="E112" s="144"/>
      <c r="F112" s="154"/>
      <c r="G112" s="144"/>
      <c r="H112" s="144"/>
      <c r="I112" s="152"/>
      <c r="J112" s="7">
        <f>IF(H112="M",VLOOKUP(M112,#REF!,2),IF(H112="F",VLOOKUP(M112,#REF!,3),""))</f>
      </c>
      <c r="K112" s="5" t="e">
        <f>INDEX(#REF!,R112,S112)</f>
        <v>#REF!</v>
      </c>
      <c r="L112" s="11" t="e">
        <f>VLOOKUP(D112,#REF!,2,)</f>
        <v>#REF!</v>
      </c>
      <c r="M112" s="7">
        <f t="shared" si="3"/>
        <v>1900</v>
      </c>
      <c r="N112" s="34" t="e">
        <f t="shared" si="4"/>
        <v>#REF!</v>
      </c>
      <c r="O112" s="12" t="e">
        <f>SUM(IF(W112=1,3,IF(W112=2,2,IF(W112=3,1,0))),IF(V112=1,3,IF(V112=2,2,IF(V112=3,1,0))),IF(Y112=1,3,IF(Y112=2,2,IF(Y112=3,1,0))),IF(AA112=1,3,IF(AA112=2,2,IF(AA112=3,1,0))),IF(AC112=1,3,IF(AC112=2,2,IF(AC112=3,1,0))))+SUM(U112,#REF!,X112,Z112,AB112)</f>
        <v>#REF!</v>
      </c>
      <c r="P112" s="13"/>
      <c r="Q112" s="14">
        <f t="shared" si="5"/>
        <v>0</v>
      </c>
      <c r="R112" s="7" t="e">
        <f>MATCH(J112,'[1]Feuil1'!$A:$A,0)</f>
        <v>#N/A</v>
      </c>
      <c r="S112" s="15" t="e">
        <f>MATCH(Q112,'[1]Feuil1'!$1:$1,0)</f>
        <v>#N/A</v>
      </c>
      <c r="T112" s="7" t="e">
        <f>VLOOKUP(J112,'[1]Feuil1'!$A$2:$B$20,2)</f>
        <v>#N/A</v>
      </c>
      <c r="U112" s="130"/>
      <c r="V112" s="64"/>
      <c r="W112" s="65"/>
      <c r="X112" s="174"/>
      <c r="Y112" s="174"/>
      <c r="Z112" s="175"/>
      <c r="AA112" s="175"/>
      <c r="AB112" s="176"/>
      <c r="AC112" s="24"/>
    </row>
    <row r="113" spans="1:29" ht="21.75" customHeight="1" hidden="1" thickBot="1" thickTop="1">
      <c r="A113" s="317"/>
      <c r="B113" s="274"/>
      <c r="C113" s="143"/>
      <c r="D113" s="144"/>
      <c r="E113" s="144"/>
      <c r="F113" s="154"/>
      <c r="G113" s="144"/>
      <c r="H113" s="144"/>
      <c r="I113" s="152"/>
      <c r="J113" s="7">
        <f>IF(H113="M",VLOOKUP(M113,#REF!,2),IF(H113="F",VLOOKUP(M113,#REF!,3),""))</f>
      </c>
      <c r="K113" s="5" t="e">
        <f>INDEX(#REF!,R113,S113)</f>
        <v>#REF!</v>
      </c>
      <c r="L113" s="11" t="e">
        <f>VLOOKUP(D113,#REF!,2,)</f>
        <v>#REF!</v>
      </c>
      <c r="M113" s="7">
        <f t="shared" si="3"/>
        <v>1900</v>
      </c>
      <c r="N113" s="34" t="e">
        <f t="shared" si="4"/>
        <v>#REF!</v>
      </c>
      <c r="O113" s="12" t="e">
        <f>SUM(IF(W113=1,3,IF(W113=2,2,IF(W113=3,1,0))),IF(V113=1,3,IF(V113=2,2,IF(V113=3,1,0))),IF(Y113=1,3,IF(Y113=2,2,IF(Y113=3,1,0))),IF(AA113=1,3,IF(AA113=2,2,IF(AA113=3,1,0))),IF(AC113=1,3,IF(AC113=2,2,IF(AC113=3,1,0))))+SUM(U113,#REF!,X113,Z113,AB113)</f>
        <v>#REF!</v>
      </c>
      <c r="P113" s="13"/>
      <c r="Q113" s="14">
        <f t="shared" si="5"/>
        <v>0</v>
      </c>
      <c r="R113" s="7" t="e">
        <f>MATCH(J113,'[1]Feuil1'!$A:$A,0)</f>
        <v>#N/A</v>
      </c>
      <c r="S113" s="15" t="e">
        <f>MATCH(Q113,'[1]Feuil1'!$1:$1,0)</f>
        <v>#N/A</v>
      </c>
      <c r="T113" s="7" t="e">
        <f>VLOOKUP(J113,'[1]Feuil1'!$A$2:$B$20,2)</f>
        <v>#N/A</v>
      </c>
      <c r="U113" s="130"/>
      <c r="V113" s="64"/>
      <c r="W113" s="65"/>
      <c r="X113" s="174"/>
      <c r="Y113" s="174"/>
      <c r="Z113" s="175"/>
      <c r="AA113" s="175"/>
      <c r="AB113" s="176"/>
      <c r="AC113" s="24"/>
    </row>
    <row r="114" spans="1:29" ht="21.75" customHeight="1" hidden="1" thickBot="1" thickTop="1">
      <c r="A114" s="317"/>
      <c r="B114" s="274"/>
      <c r="C114" s="143"/>
      <c r="D114" s="144"/>
      <c r="E114" s="144"/>
      <c r="F114" s="154"/>
      <c r="G114" s="144"/>
      <c r="H114" s="144"/>
      <c r="I114" s="152"/>
      <c r="J114" s="7">
        <f>IF(H114="M",VLOOKUP(M114,#REF!,2),IF(H114="F",VLOOKUP(M114,#REF!,3),""))</f>
      </c>
      <c r="K114" s="5" t="e">
        <f>INDEX(#REF!,R114,S114)</f>
        <v>#REF!</v>
      </c>
      <c r="L114" s="11" t="e">
        <f>VLOOKUP(D114,#REF!,2,)</f>
        <v>#REF!</v>
      </c>
      <c r="M114" s="7">
        <f t="shared" si="3"/>
        <v>1900</v>
      </c>
      <c r="N114" s="34" t="e">
        <f t="shared" si="4"/>
        <v>#REF!</v>
      </c>
      <c r="O114" s="12" t="e">
        <f>SUM(IF(W114=1,3,IF(W114=2,2,IF(W114=3,1,0))),IF(V114=1,3,IF(V114=2,2,IF(V114=3,1,0))),IF(Y114=1,3,IF(Y114=2,2,IF(Y114=3,1,0))),IF(AA114=1,3,IF(AA114=2,2,IF(AA114=3,1,0))),IF(AC114=1,3,IF(AC114=2,2,IF(AC114=3,1,0))))+SUM(U114,#REF!,X114,Z114,AB114)</f>
        <v>#REF!</v>
      </c>
      <c r="P114" s="13"/>
      <c r="Q114" s="14">
        <f t="shared" si="5"/>
        <v>0</v>
      </c>
      <c r="R114" s="7" t="e">
        <f>MATCH(J114,'[1]Feuil1'!$A:$A,0)</f>
        <v>#N/A</v>
      </c>
      <c r="S114" s="15" t="e">
        <f>MATCH(Q114,'[1]Feuil1'!$1:$1,0)</f>
        <v>#N/A</v>
      </c>
      <c r="T114" s="7" t="e">
        <f>VLOOKUP(J114,'[1]Feuil1'!$A$2:$B$20,2)</f>
        <v>#N/A</v>
      </c>
      <c r="U114" s="130"/>
      <c r="V114" s="64"/>
      <c r="W114" s="65"/>
      <c r="X114" s="174"/>
      <c r="Y114" s="174"/>
      <c r="Z114" s="175"/>
      <c r="AA114" s="175"/>
      <c r="AB114" s="176"/>
      <c r="AC114" s="24"/>
    </row>
    <row r="115" spans="1:29" ht="21.75" customHeight="1" hidden="1" thickBot="1" thickTop="1">
      <c r="A115" s="317"/>
      <c r="B115" s="274"/>
      <c r="C115" s="143"/>
      <c r="D115" s="144"/>
      <c r="E115" s="144"/>
      <c r="F115" s="154"/>
      <c r="G115" s="144"/>
      <c r="H115" s="144"/>
      <c r="I115" s="152"/>
      <c r="J115" s="7">
        <f>IF(H115="M",VLOOKUP(M115,#REF!,2),IF(H115="F",VLOOKUP(M115,#REF!,3),""))</f>
      </c>
      <c r="K115" s="5" t="e">
        <f>INDEX(#REF!,R115,S115)</f>
        <v>#REF!</v>
      </c>
      <c r="L115" s="11" t="e">
        <f>VLOOKUP(D115,#REF!,2,)</f>
        <v>#REF!</v>
      </c>
      <c r="M115" s="7">
        <f t="shared" si="3"/>
        <v>1900</v>
      </c>
      <c r="N115" s="34" t="e">
        <f t="shared" si="4"/>
        <v>#REF!</v>
      </c>
      <c r="O115" s="12" t="e">
        <f>SUM(IF(W115=1,3,IF(W115=2,2,IF(W115=3,1,0))),IF(V115=1,3,IF(V115=2,2,IF(V115=3,1,0))),IF(Y115=1,3,IF(Y115=2,2,IF(Y115=3,1,0))),IF(AA115=1,3,IF(AA115=2,2,IF(AA115=3,1,0))),IF(AC115=1,3,IF(AC115=2,2,IF(AC115=3,1,0))))+SUM(U115,#REF!,X115,Z115,AB115)</f>
        <v>#REF!</v>
      </c>
      <c r="P115" s="13"/>
      <c r="Q115" s="14">
        <f t="shared" si="5"/>
        <v>0</v>
      </c>
      <c r="R115" s="7" t="e">
        <f>MATCH(J115,'[1]Feuil1'!$A:$A,0)</f>
        <v>#N/A</v>
      </c>
      <c r="S115" s="15" t="e">
        <f>MATCH(Q115,'[1]Feuil1'!$1:$1,0)</f>
        <v>#N/A</v>
      </c>
      <c r="T115" s="7" t="e">
        <f>VLOOKUP(J115,'[1]Feuil1'!$A$2:$B$20,2)</f>
        <v>#N/A</v>
      </c>
      <c r="U115" s="130"/>
      <c r="V115" s="64"/>
      <c r="W115" s="65"/>
      <c r="X115" s="174"/>
      <c r="Y115" s="174"/>
      <c r="Z115" s="175"/>
      <c r="AA115" s="175"/>
      <c r="AB115" s="176"/>
      <c r="AC115" s="24"/>
    </row>
    <row r="116" spans="1:29" ht="21.75" customHeight="1" hidden="1" thickBot="1" thickTop="1">
      <c r="A116" s="318"/>
      <c r="B116" s="276"/>
      <c r="C116" s="147"/>
      <c r="D116" s="148"/>
      <c r="E116" s="148"/>
      <c r="F116" s="155"/>
      <c r="G116" s="148"/>
      <c r="H116" s="148"/>
      <c r="I116" s="156"/>
      <c r="J116" s="44">
        <f>IF(H116="M",VLOOKUP(M116,#REF!,2),IF(H116="F",VLOOKUP(M116,#REF!,3),""))</f>
      </c>
      <c r="K116" s="40" t="e">
        <f>INDEX(#REF!,R116,S116)</f>
        <v>#REF!</v>
      </c>
      <c r="L116" s="45" t="e">
        <f>VLOOKUP(D116,#REF!,2,)</f>
        <v>#REF!</v>
      </c>
      <c r="M116" s="44">
        <f>YEAR(F116)</f>
        <v>1900</v>
      </c>
      <c r="N116" s="42" t="e">
        <f>CONCATENATE(J116," ",K116)</f>
        <v>#REF!</v>
      </c>
      <c r="O116" s="43" t="e">
        <f>SUM(IF(W116=1,3,IF(W116=2,2,IF(W116=3,1,0))),IF(V116=1,3,IF(V116=2,2,IF(V116=3,1,0))),IF(Y116=1,3,IF(Y116=2,2,IF(Y116=3,1,0))),IF(AA116=1,3,IF(AA116=2,2,IF(AA116=3,1,0))),IF(AC116=1,3,IF(AC116=2,2,IF(AC116=3,1,0))))+SUM(U116,#REF!,X116,Z116,AB116)</f>
        <v>#REF!</v>
      </c>
      <c r="P116" s="54"/>
      <c r="Q116" s="55">
        <f t="shared" si="5"/>
        <v>0</v>
      </c>
      <c r="R116" s="44" t="e">
        <f>MATCH(J116,'[1]Feuil1'!$A:$A,0)</f>
        <v>#N/A</v>
      </c>
      <c r="S116" s="56" t="e">
        <f>MATCH(Q116,'[1]Feuil1'!$1:$1,0)</f>
        <v>#N/A</v>
      </c>
      <c r="T116" s="44" t="e">
        <f>VLOOKUP(J116,'[1]Feuil1'!$A$2:$B$20,2)</f>
        <v>#N/A</v>
      </c>
      <c r="U116" s="131"/>
      <c r="V116" s="66"/>
      <c r="W116" s="67"/>
      <c r="X116" s="177"/>
      <c r="Y116" s="177"/>
      <c r="Z116" s="178"/>
      <c r="AA116" s="178"/>
      <c r="AB116" s="179"/>
      <c r="AC116" s="59"/>
    </row>
    <row r="117" spans="1:29" ht="21.75" customHeight="1" hidden="1" thickBot="1" thickTop="1">
      <c r="A117" s="267" t="s">
        <v>31</v>
      </c>
      <c r="B117" s="268"/>
      <c r="C117" s="160" t="s">
        <v>41</v>
      </c>
      <c r="D117" s="161" t="s">
        <v>6</v>
      </c>
      <c r="E117" s="161" t="s">
        <v>43</v>
      </c>
      <c r="F117" s="162">
        <v>32999</v>
      </c>
      <c r="G117" s="161" t="s">
        <v>13</v>
      </c>
      <c r="H117" s="160" t="s">
        <v>8</v>
      </c>
      <c r="I117" s="163">
        <v>75</v>
      </c>
      <c r="J117" s="35" t="e">
        <f>IF(H117="M",VLOOKUP(M117,#REF!,2),IF(H117="F",VLOOKUP(M117,#REF!,3),""))</f>
        <v>#REF!</v>
      </c>
      <c r="K117" s="36" t="e">
        <f>INDEX(#REF!,R117,S117)</f>
        <v>#REF!</v>
      </c>
      <c r="L117" s="37" t="e">
        <f>VLOOKUP(D117,#REF!,2,)</f>
        <v>#REF!</v>
      </c>
      <c r="M117" s="35">
        <f aca="true" t="shared" si="6" ref="M117:M139">YEAR(F117)</f>
        <v>1990</v>
      </c>
      <c r="N117" s="38" t="e">
        <f aca="true" t="shared" si="7" ref="N117:N139">CONCATENATE(J117," ",K117)</f>
        <v>#REF!</v>
      </c>
      <c r="O117" s="39" t="e">
        <f>SUM(IF(W117=1,3,IF(W117=2,2,IF(W117=3,1,0))),IF(V117=1,3,IF(V117=2,2,IF(V117=3,1,0))),IF(Y117=1,3,IF(Y117=2,2,IF(Y117=3,1,0))),IF(AA117=1,3,IF(AA117=2,2,IF(AA117=3,1,0))),IF(AC117=1,3,IF(AC117=2,2,IF(AC117=3,1,0))))+SUM(U117,#REF!,X117,Z117,AB117)</f>
        <v>#REF!</v>
      </c>
      <c r="P117" s="49"/>
      <c r="Q117" s="50">
        <f aca="true" t="shared" si="8" ref="Q117:Q139">ROUNDUP(I117,0)</f>
        <v>75</v>
      </c>
      <c r="R117" s="51" t="e">
        <f>MATCH(J117,'[1]Feuil1'!$A:$A,0)</f>
        <v>#REF!</v>
      </c>
      <c r="S117" s="52">
        <f>MATCH(Q117,'[1]Feuil1'!$1:$1,0)</f>
        <v>62</v>
      </c>
      <c r="T117" s="51" t="e">
        <f>VLOOKUP(J117,'[1]Feuil1'!$A$2:$B$20,2)</f>
        <v>#REF!</v>
      </c>
      <c r="U117" s="132"/>
      <c r="V117" s="70"/>
      <c r="W117" s="71"/>
      <c r="X117" s="180" t="s">
        <v>39</v>
      </c>
      <c r="Y117" s="180"/>
      <c r="Z117" s="181"/>
      <c r="AA117" s="181"/>
      <c r="AB117" s="182"/>
      <c r="AC117" s="53"/>
    </row>
    <row r="118" spans="1:29" ht="21.75" customHeight="1" hidden="1" thickBot="1" thickTop="1">
      <c r="A118" s="267"/>
      <c r="B118" s="268"/>
      <c r="C118" s="160" t="s">
        <v>44</v>
      </c>
      <c r="D118" s="161" t="s">
        <v>6</v>
      </c>
      <c r="E118" s="161" t="s">
        <v>42</v>
      </c>
      <c r="F118" s="162">
        <v>32999</v>
      </c>
      <c r="G118" s="161" t="s">
        <v>13</v>
      </c>
      <c r="H118" s="160" t="s">
        <v>8</v>
      </c>
      <c r="I118" s="163">
        <v>80</v>
      </c>
      <c r="J118" s="7" t="e">
        <f>IF(H118="M",VLOOKUP(M118,#REF!,2),IF(H118="F",VLOOKUP(M118,#REF!,3),""))</f>
        <v>#REF!</v>
      </c>
      <c r="K118" s="5" t="e">
        <f>INDEX(#REF!,R118,S118)</f>
        <v>#REF!</v>
      </c>
      <c r="L118" s="11" t="e">
        <f>VLOOKUP(D118,#REF!,2,)</f>
        <v>#REF!</v>
      </c>
      <c r="M118" s="7">
        <f t="shared" si="6"/>
        <v>1990</v>
      </c>
      <c r="N118" s="34" t="e">
        <f t="shared" si="7"/>
        <v>#REF!</v>
      </c>
      <c r="O118" s="12" t="e">
        <f>SUM(IF(W118=1,3,IF(W118=2,2,IF(W118=3,1,0))),IF(V118=1,3,IF(V118=2,2,IF(V118=3,1,0))),IF(Y118=1,3,IF(Y118=2,2,IF(Y118=3,1,0))),IF(AA118=1,3,IF(AA118=2,2,IF(AA118=3,1,0))),IF(AC118=1,3,IF(AC118=2,2,IF(AC118=3,1,0))))+SUM(U118,#REF!,X118,Z118,AB118)</f>
        <v>#REF!</v>
      </c>
      <c r="P118" s="27"/>
      <c r="Q118" s="28">
        <f t="shared" si="8"/>
        <v>80</v>
      </c>
      <c r="R118" s="29" t="e">
        <f>MATCH(J118,'[1]Feuil1'!$A:$A,0)</f>
        <v>#REF!</v>
      </c>
      <c r="S118" s="30">
        <f>MATCH(Q118,'[1]Feuil1'!$1:$1,0)</f>
        <v>67</v>
      </c>
      <c r="T118" s="29" t="e">
        <f>VLOOKUP(J118,'[1]Feuil1'!$A$2:$B$20,2)</f>
        <v>#REF!</v>
      </c>
      <c r="U118" s="133" t="s">
        <v>39</v>
      </c>
      <c r="V118" s="72"/>
      <c r="W118" s="73"/>
      <c r="X118" s="183"/>
      <c r="Y118" s="183"/>
      <c r="Z118" s="184"/>
      <c r="AA118" s="184"/>
      <c r="AB118" s="185"/>
      <c r="AC118" s="33"/>
    </row>
    <row r="119" spans="1:29" ht="21.75" customHeight="1" hidden="1" thickBot="1" thickTop="1">
      <c r="A119" s="267"/>
      <c r="B119" s="268"/>
      <c r="C119" s="166"/>
      <c r="D119" s="166"/>
      <c r="E119" s="166"/>
      <c r="F119" s="166"/>
      <c r="G119" s="166"/>
      <c r="H119" s="166"/>
      <c r="I119" s="166"/>
      <c r="J119" s="7">
        <f>IF(H119="M",VLOOKUP(M119,#REF!,2),IF(H119="F",VLOOKUP(M119,#REF!,3),""))</f>
      </c>
      <c r="K119" s="5" t="e">
        <f>INDEX(#REF!,R119,S119)</f>
        <v>#REF!</v>
      </c>
      <c r="L119" s="11" t="e">
        <f>VLOOKUP(D119,#REF!,2,)</f>
        <v>#REF!</v>
      </c>
      <c r="M119" s="7">
        <f t="shared" si="6"/>
        <v>1900</v>
      </c>
      <c r="N119" s="34" t="e">
        <f t="shared" si="7"/>
        <v>#REF!</v>
      </c>
      <c r="O119" s="12" t="e">
        <f>SUM(IF(W119=1,3,IF(W119=2,2,IF(W119=3,1,0))),IF(V119=1,3,IF(V119=2,2,IF(V119=3,1,0))),IF(Y119=1,3,IF(Y119=2,2,IF(Y119=3,1,0))),IF(AA119=1,3,IF(AA119=2,2,IF(AA119=3,1,0))),IF(AC119=1,3,IF(AC119=2,2,IF(AC119=3,1,0))))+SUM(U119,#REF!,X119,Z119,AB119)</f>
        <v>#REF!</v>
      </c>
      <c r="P119" s="27"/>
      <c r="Q119" s="28">
        <f t="shared" si="8"/>
        <v>0</v>
      </c>
      <c r="R119" s="29" t="e">
        <f>MATCH(J119,'[1]Feuil1'!$A:$A,0)</f>
        <v>#N/A</v>
      </c>
      <c r="S119" s="30" t="e">
        <f>MATCH(Q119,'[1]Feuil1'!$1:$1,0)</f>
        <v>#N/A</v>
      </c>
      <c r="T119" s="29" t="e">
        <f>VLOOKUP(J119,'[1]Feuil1'!$A$2:$B$20,2)</f>
        <v>#N/A</v>
      </c>
      <c r="U119" s="133"/>
      <c r="V119" s="72"/>
      <c r="W119" s="73"/>
      <c r="X119" s="183"/>
      <c r="Y119" s="183"/>
      <c r="Z119" s="184"/>
      <c r="AA119" s="184"/>
      <c r="AB119" s="185"/>
      <c r="AC119" s="33"/>
    </row>
    <row r="120" spans="1:29" ht="21.75" customHeight="1" hidden="1" thickBot="1" thickTop="1">
      <c r="A120" s="267"/>
      <c r="B120" s="268"/>
      <c r="C120" s="166"/>
      <c r="D120" s="166"/>
      <c r="E120" s="166"/>
      <c r="F120" s="166"/>
      <c r="G120" s="166"/>
      <c r="H120" s="166"/>
      <c r="I120" s="166"/>
      <c r="J120" s="7">
        <f>IF(H120="M",VLOOKUP(M120,#REF!,2),IF(H120="F",VLOOKUP(M120,#REF!,3),""))</f>
      </c>
      <c r="K120" s="5" t="e">
        <f>INDEX(#REF!,R120,S120)</f>
        <v>#REF!</v>
      </c>
      <c r="L120" s="11" t="e">
        <f>VLOOKUP(D120,#REF!,2,)</f>
        <v>#REF!</v>
      </c>
      <c r="M120" s="7">
        <f t="shared" si="6"/>
        <v>1900</v>
      </c>
      <c r="N120" s="34" t="e">
        <f t="shared" si="7"/>
        <v>#REF!</v>
      </c>
      <c r="O120" s="12" t="e">
        <f>SUM(IF(W120=1,3,IF(W120=2,2,IF(W120=3,1,0))),IF(V120=1,3,IF(V120=2,2,IF(V120=3,1,0))),IF(Y120=1,3,IF(Y120=2,2,IF(Y120=3,1,0))),IF(AA120=1,3,IF(AA120=2,2,IF(AA120=3,1,0))),IF(AC120=1,3,IF(AC120=2,2,IF(AC120=3,1,0))))+SUM(U120,#REF!,X120,Z120,AB120)</f>
        <v>#REF!</v>
      </c>
      <c r="P120" s="27"/>
      <c r="Q120" s="28">
        <f t="shared" si="8"/>
        <v>0</v>
      </c>
      <c r="R120" s="29" t="e">
        <f>MATCH(J120,'[1]Feuil1'!$A:$A,0)</f>
        <v>#N/A</v>
      </c>
      <c r="S120" s="30" t="e">
        <f>MATCH(Q120,'[1]Feuil1'!$1:$1,0)</f>
        <v>#N/A</v>
      </c>
      <c r="T120" s="29" t="e">
        <f>VLOOKUP(J120,'[1]Feuil1'!$A$2:$B$20,2)</f>
        <v>#N/A</v>
      </c>
      <c r="U120" s="133"/>
      <c r="V120" s="72"/>
      <c r="W120" s="73"/>
      <c r="X120" s="183"/>
      <c r="Y120" s="183"/>
      <c r="Z120" s="184"/>
      <c r="AA120" s="184"/>
      <c r="AB120" s="185"/>
      <c r="AC120" s="33"/>
    </row>
    <row r="121" spans="1:29" ht="21.75" customHeight="1" hidden="1" thickBot="1" thickTop="1">
      <c r="A121" s="267"/>
      <c r="B121" s="268"/>
      <c r="C121" s="166"/>
      <c r="D121" s="166"/>
      <c r="E121" s="166"/>
      <c r="F121" s="166"/>
      <c r="G121" s="166"/>
      <c r="H121" s="166"/>
      <c r="I121" s="166"/>
      <c r="J121" s="7">
        <f>IF(H121="M",VLOOKUP(M121,#REF!,2),IF(H121="F",VLOOKUP(M121,#REF!,3),""))</f>
      </c>
      <c r="K121" s="5" t="e">
        <f>INDEX(#REF!,R121,S121)</f>
        <v>#REF!</v>
      </c>
      <c r="L121" s="11" t="e">
        <f>VLOOKUP(D121,#REF!,2,)</f>
        <v>#REF!</v>
      </c>
      <c r="M121" s="7">
        <f t="shared" si="6"/>
        <v>1900</v>
      </c>
      <c r="N121" s="34" t="e">
        <f t="shared" si="7"/>
        <v>#REF!</v>
      </c>
      <c r="O121" s="12" t="e">
        <f>SUM(IF(W121=1,3,IF(W121=2,2,IF(W121=3,1,0))),IF(V121=1,3,IF(V121=2,2,IF(V121=3,1,0))),IF(Y121=1,3,IF(Y121=2,2,IF(Y121=3,1,0))),IF(AA121=1,3,IF(AA121=2,2,IF(AA121=3,1,0))),IF(AC121=1,3,IF(AC121=2,2,IF(AC121=3,1,0))))+SUM(U121,#REF!,X121,Z121,AB121)</f>
        <v>#REF!</v>
      </c>
      <c r="P121" s="27"/>
      <c r="Q121" s="28">
        <f t="shared" si="8"/>
        <v>0</v>
      </c>
      <c r="R121" s="29" t="e">
        <f>MATCH(J121,'[1]Feuil1'!$A:$A,0)</f>
        <v>#N/A</v>
      </c>
      <c r="S121" s="30" t="e">
        <f>MATCH(Q121,'[1]Feuil1'!$1:$1,0)</f>
        <v>#N/A</v>
      </c>
      <c r="T121" s="29" t="e">
        <f>VLOOKUP(J121,'[1]Feuil1'!$A$2:$B$20,2)</f>
        <v>#N/A</v>
      </c>
      <c r="U121" s="133"/>
      <c r="V121" s="72"/>
      <c r="W121" s="73"/>
      <c r="X121" s="183"/>
      <c r="Y121" s="183"/>
      <c r="Z121" s="184"/>
      <c r="AA121" s="184"/>
      <c r="AB121" s="185"/>
      <c r="AC121" s="33"/>
    </row>
    <row r="122" spans="1:29" ht="21.75" customHeight="1" hidden="1" thickBot="1" thickTop="1">
      <c r="A122" s="267"/>
      <c r="B122" s="268"/>
      <c r="C122" s="166"/>
      <c r="D122" s="166"/>
      <c r="E122" s="166"/>
      <c r="F122" s="166"/>
      <c r="G122" s="166"/>
      <c r="H122" s="166"/>
      <c r="I122" s="166"/>
      <c r="J122" s="7">
        <f>IF(H122="M",VLOOKUP(M122,#REF!,2),IF(H122="F",VLOOKUP(M122,#REF!,3),""))</f>
      </c>
      <c r="K122" s="5" t="e">
        <f>INDEX(#REF!,R122,S122)</f>
        <v>#REF!</v>
      </c>
      <c r="L122" s="11" t="e">
        <f>VLOOKUP(D122,#REF!,2,)</f>
        <v>#REF!</v>
      </c>
      <c r="M122" s="7">
        <f t="shared" si="6"/>
        <v>1900</v>
      </c>
      <c r="N122" s="34" t="e">
        <f t="shared" si="7"/>
        <v>#REF!</v>
      </c>
      <c r="O122" s="12" t="e">
        <f>SUM(IF(W122=1,3,IF(W122=2,2,IF(W122=3,1,0))),IF(V122=1,3,IF(V122=2,2,IF(V122=3,1,0))),IF(Y122=1,3,IF(Y122=2,2,IF(Y122=3,1,0))),IF(AA122=1,3,IF(AA122=2,2,IF(AA122=3,1,0))),IF(AC122=1,3,IF(AC122=2,2,IF(AC122=3,1,0))))+SUM(U122,#REF!,X122,Z122,AB122)</f>
        <v>#REF!</v>
      </c>
      <c r="P122" s="27"/>
      <c r="Q122" s="28">
        <f t="shared" si="8"/>
        <v>0</v>
      </c>
      <c r="R122" s="29" t="e">
        <f>MATCH(J122,'[1]Feuil1'!$A:$A,0)</f>
        <v>#N/A</v>
      </c>
      <c r="S122" s="30" t="e">
        <f>MATCH(Q122,'[1]Feuil1'!$1:$1,0)</f>
        <v>#N/A</v>
      </c>
      <c r="T122" s="29" t="e">
        <f>VLOOKUP(J122,'[1]Feuil1'!$A$2:$B$20,2)</f>
        <v>#N/A</v>
      </c>
      <c r="U122" s="133"/>
      <c r="V122" s="72"/>
      <c r="W122" s="73"/>
      <c r="X122" s="183"/>
      <c r="Y122" s="183"/>
      <c r="Z122" s="184"/>
      <c r="AA122" s="184"/>
      <c r="AB122" s="185"/>
      <c r="AC122" s="33"/>
    </row>
    <row r="123" spans="1:29" ht="21.75" customHeight="1" hidden="1" thickBot="1" thickTop="1">
      <c r="A123" s="267"/>
      <c r="B123" s="268"/>
      <c r="C123" s="166"/>
      <c r="D123" s="166"/>
      <c r="E123" s="166"/>
      <c r="F123" s="166"/>
      <c r="G123" s="166"/>
      <c r="H123" s="166"/>
      <c r="I123" s="166"/>
      <c r="J123" s="7">
        <f>IF(H123="M",VLOOKUP(M123,#REF!,2),IF(H123="F",VLOOKUP(M123,#REF!,3),""))</f>
      </c>
      <c r="K123" s="5" t="e">
        <f>INDEX(#REF!,R123,S123)</f>
        <v>#REF!</v>
      </c>
      <c r="L123" s="11" t="e">
        <f>VLOOKUP(D123,#REF!,2,)</f>
        <v>#REF!</v>
      </c>
      <c r="M123" s="7">
        <f t="shared" si="6"/>
        <v>1900</v>
      </c>
      <c r="N123" s="34" t="e">
        <f t="shared" si="7"/>
        <v>#REF!</v>
      </c>
      <c r="O123" s="12" t="e">
        <f>SUM(IF(W123=1,3,IF(W123=2,2,IF(W123=3,1,0))),IF(V123=1,3,IF(V123=2,2,IF(V123=3,1,0))),IF(Y123=1,3,IF(Y123=2,2,IF(Y123=3,1,0))),IF(AA123=1,3,IF(AA123=2,2,IF(AA123=3,1,0))),IF(AC123=1,3,IF(AC123=2,2,IF(AC123=3,1,0))))+SUM(U123,#REF!,X123,Z123,AB123)</f>
        <v>#REF!</v>
      </c>
      <c r="P123" s="27"/>
      <c r="Q123" s="28">
        <f t="shared" si="8"/>
        <v>0</v>
      </c>
      <c r="R123" s="29" t="e">
        <f>MATCH(J123,'[1]Feuil1'!$A:$A,0)</f>
        <v>#N/A</v>
      </c>
      <c r="S123" s="30" t="e">
        <f>MATCH(Q123,'[1]Feuil1'!$1:$1,0)</f>
        <v>#N/A</v>
      </c>
      <c r="T123" s="29" t="e">
        <f>VLOOKUP(J123,'[1]Feuil1'!$A$2:$B$20,2)</f>
        <v>#N/A</v>
      </c>
      <c r="U123" s="133"/>
      <c r="V123" s="72"/>
      <c r="W123" s="73"/>
      <c r="X123" s="183"/>
      <c r="Y123" s="183"/>
      <c r="Z123" s="184"/>
      <c r="AA123" s="184"/>
      <c r="AB123" s="185"/>
      <c r="AC123" s="33"/>
    </row>
    <row r="124" spans="1:29" ht="21.75" customHeight="1" hidden="1" thickBot="1" thickTop="1">
      <c r="A124" s="267"/>
      <c r="B124" s="268"/>
      <c r="C124" s="166"/>
      <c r="D124" s="166"/>
      <c r="E124" s="166"/>
      <c r="F124" s="166"/>
      <c r="G124" s="166"/>
      <c r="H124" s="166"/>
      <c r="I124" s="166"/>
      <c r="J124" s="7">
        <f>IF(H124="M",VLOOKUP(M124,#REF!,2),IF(H124="F",VLOOKUP(M124,#REF!,3),""))</f>
      </c>
      <c r="K124" s="5" t="e">
        <f>INDEX(#REF!,R124,S124)</f>
        <v>#REF!</v>
      </c>
      <c r="L124" s="11" t="e">
        <f>VLOOKUP(D124,#REF!,2,)</f>
        <v>#REF!</v>
      </c>
      <c r="M124" s="7">
        <f t="shared" si="6"/>
        <v>1900</v>
      </c>
      <c r="N124" s="34" t="e">
        <f t="shared" si="7"/>
        <v>#REF!</v>
      </c>
      <c r="O124" s="12" t="e">
        <f>SUM(IF(W124=1,3,IF(W124=2,2,IF(W124=3,1,0))),IF(V124=1,3,IF(V124=2,2,IF(V124=3,1,0))),IF(Y124=1,3,IF(Y124=2,2,IF(Y124=3,1,0))),IF(AA124=1,3,IF(AA124=2,2,IF(AA124=3,1,0))),IF(AC124=1,3,IF(AC124=2,2,IF(AC124=3,1,0))))+SUM(U124,#REF!,X124,Z124,AB124)</f>
        <v>#REF!</v>
      </c>
      <c r="P124" s="27"/>
      <c r="Q124" s="28">
        <f t="shared" si="8"/>
        <v>0</v>
      </c>
      <c r="R124" s="29" t="e">
        <f>MATCH(J124,'[1]Feuil1'!$A:$A,0)</f>
        <v>#N/A</v>
      </c>
      <c r="S124" s="30" t="e">
        <f>MATCH(Q124,'[1]Feuil1'!$1:$1,0)</f>
        <v>#N/A</v>
      </c>
      <c r="T124" s="29" t="e">
        <f>VLOOKUP(J124,'[1]Feuil1'!$A$2:$B$20,2)</f>
        <v>#N/A</v>
      </c>
      <c r="U124" s="133"/>
      <c r="V124" s="72"/>
      <c r="W124" s="73"/>
      <c r="X124" s="183"/>
      <c r="Y124" s="183"/>
      <c r="Z124" s="184"/>
      <c r="AA124" s="184"/>
      <c r="AB124" s="185"/>
      <c r="AC124" s="33"/>
    </row>
    <row r="125" spans="1:29" ht="21.75" customHeight="1" hidden="1" thickBot="1" thickTop="1">
      <c r="A125" s="267"/>
      <c r="B125" s="268"/>
      <c r="C125" s="166"/>
      <c r="D125" s="166"/>
      <c r="E125" s="166"/>
      <c r="F125" s="166"/>
      <c r="G125" s="166"/>
      <c r="H125" s="166"/>
      <c r="I125" s="166"/>
      <c r="J125" s="7">
        <f>IF(H125="M",VLOOKUP(M125,#REF!,2),IF(H125="F",VLOOKUP(M125,#REF!,3),""))</f>
      </c>
      <c r="K125" s="5" t="e">
        <f>INDEX(#REF!,R125,S125)</f>
        <v>#REF!</v>
      </c>
      <c r="L125" s="11" t="e">
        <f>VLOOKUP(D125,#REF!,2,)</f>
        <v>#REF!</v>
      </c>
      <c r="M125" s="7">
        <f t="shared" si="6"/>
        <v>1900</v>
      </c>
      <c r="N125" s="34" t="e">
        <f t="shared" si="7"/>
        <v>#REF!</v>
      </c>
      <c r="O125" s="12" t="e">
        <f>SUM(IF(W125=1,3,IF(W125=2,2,IF(W125=3,1,0))),IF(V125=1,3,IF(V125=2,2,IF(V125=3,1,0))),IF(Y125=1,3,IF(Y125=2,2,IF(Y125=3,1,0))),IF(AA125=1,3,IF(AA125=2,2,IF(AA125=3,1,0))),IF(AC125=1,3,IF(AC125=2,2,IF(AC125=3,1,0))))+SUM(U125,#REF!,X125,Z125,AB125)</f>
        <v>#REF!</v>
      </c>
      <c r="P125" s="27"/>
      <c r="Q125" s="28">
        <f t="shared" si="8"/>
        <v>0</v>
      </c>
      <c r="R125" s="29" t="e">
        <f>MATCH(J125,'[1]Feuil1'!$A:$A,0)</f>
        <v>#N/A</v>
      </c>
      <c r="S125" s="30" t="e">
        <f>MATCH(Q125,'[1]Feuil1'!$1:$1,0)</f>
        <v>#N/A</v>
      </c>
      <c r="T125" s="29" t="e">
        <f>VLOOKUP(J125,'[1]Feuil1'!$A$2:$B$20,2)</f>
        <v>#N/A</v>
      </c>
      <c r="U125" s="133"/>
      <c r="V125" s="72"/>
      <c r="W125" s="73"/>
      <c r="X125" s="183"/>
      <c r="Y125" s="183"/>
      <c r="Z125" s="184"/>
      <c r="AA125" s="184"/>
      <c r="AB125" s="185"/>
      <c r="AC125" s="33"/>
    </row>
    <row r="126" spans="1:29" ht="21.75" customHeight="1" hidden="1" thickBot="1" thickTop="1">
      <c r="A126" s="267"/>
      <c r="B126" s="268"/>
      <c r="C126" s="166"/>
      <c r="D126" s="166"/>
      <c r="E126" s="166"/>
      <c r="F126" s="166"/>
      <c r="G126" s="166"/>
      <c r="H126" s="166"/>
      <c r="I126" s="166"/>
      <c r="J126" s="7">
        <f>IF(H126="M",VLOOKUP(M126,#REF!,2),IF(H126="F",VLOOKUP(M126,#REF!,3),""))</f>
      </c>
      <c r="K126" s="5" t="e">
        <f>INDEX(#REF!,R126,S126)</f>
        <v>#REF!</v>
      </c>
      <c r="L126" s="11" t="e">
        <f>VLOOKUP(D126,#REF!,2,)</f>
        <v>#REF!</v>
      </c>
      <c r="M126" s="7">
        <f t="shared" si="6"/>
        <v>1900</v>
      </c>
      <c r="N126" s="34" t="e">
        <f t="shared" si="7"/>
        <v>#REF!</v>
      </c>
      <c r="O126" s="12" t="e">
        <f>SUM(IF(W126=1,3,IF(W126=2,2,IF(W126=3,1,0))),IF(V126=1,3,IF(V126=2,2,IF(V126=3,1,0))),IF(Y126=1,3,IF(Y126=2,2,IF(Y126=3,1,0))),IF(AA126=1,3,IF(AA126=2,2,IF(AA126=3,1,0))),IF(AC126=1,3,IF(AC126=2,2,IF(AC126=3,1,0))))+SUM(U126,#REF!,X126,Z126,AB126)</f>
        <v>#REF!</v>
      </c>
      <c r="P126" s="27"/>
      <c r="Q126" s="28">
        <f t="shared" si="8"/>
        <v>0</v>
      </c>
      <c r="R126" s="29" t="e">
        <f>MATCH(J126,'[1]Feuil1'!$A:$A,0)</f>
        <v>#N/A</v>
      </c>
      <c r="S126" s="30" t="e">
        <f>MATCH(Q126,'[1]Feuil1'!$1:$1,0)</f>
        <v>#N/A</v>
      </c>
      <c r="T126" s="29" t="e">
        <f>VLOOKUP(J126,'[1]Feuil1'!$A$2:$B$20,2)</f>
        <v>#N/A</v>
      </c>
      <c r="U126" s="133"/>
      <c r="V126" s="72"/>
      <c r="W126" s="73"/>
      <c r="X126" s="183"/>
      <c r="Y126" s="183"/>
      <c r="Z126" s="184"/>
      <c r="AA126" s="184"/>
      <c r="AB126" s="185"/>
      <c r="AC126" s="33"/>
    </row>
    <row r="127" spans="1:29" ht="21.75" customHeight="1" hidden="1" thickBot="1" thickTop="1">
      <c r="A127" s="267"/>
      <c r="B127" s="268"/>
      <c r="C127" s="166"/>
      <c r="D127" s="166"/>
      <c r="E127" s="166"/>
      <c r="F127" s="166"/>
      <c r="G127" s="166"/>
      <c r="H127" s="166"/>
      <c r="I127" s="166"/>
      <c r="J127" s="7">
        <f>IF(H127="M",VLOOKUP(M127,#REF!,2),IF(H127="F",VLOOKUP(M127,#REF!,3),""))</f>
      </c>
      <c r="K127" s="5" t="e">
        <f>INDEX(#REF!,R127,S127)</f>
        <v>#REF!</v>
      </c>
      <c r="L127" s="11" t="e">
        <f>VLOOKUP(D127,#REF!,2,)</f>
        <v>#REF!</v>
      </c>
      <c r="M127" s="7">
        <f t="shared" si="6"/>
        <v>1900</v>
      </c>
      <c r="N127" s="34" t="e">
        <f t="shared" si="7"/>
        <v>#REF!</v>
      </c>
      <c r="O127" s="12" t="e">
        <f>SUM(IF(W127=1,3,IF(W127=2,2,IF(W127=3,1,0))),IF(V127=1,3,IF(V127=2,2,IF(V127=3,1,0))),IF(Y127=1,3,IF(Y127=2,2,IF(Y127=3,1,0))),IF(AA127=1,3,IF(AA127=2,2,IF(AA127=3,1,0))),IF(AC127=1,3,IF(AC127=2,2,IF(AC127=3,1,0))))+SUM(U127,#REF!,X127,Z127,AB127)</f>
        <v>#REF!</v>
      </c>
      <c r="P127" s="27"/>
      <c r="Q127" s="28">
        <f t="shared" si="8"/>
        <v>0</v>
      </c>
      <c r="R127" s="29" t="e">
        <f>MATCH(J127,'[1]Feuil1'!$A:$A,0)</f>
        <v>#N/A</v>
      </c>
      <c r="S127" s="30" t="e">
        <f>MATCH(Q127,'[1]Feuil1'!$1:$1,0)</f>
        <v>#N/A</v>
      </c>
      <c r="T127" s="29" t="e">
        <f>VLOOKUP(J127,'[1]Feuil1'!$A$2:$B$20,2)</f>
        <v>#N/A</v>
      </c>
      <c r="U127" s="133"/>
      <c r="V127" s="72"/>
      <c r="W127" s="73"/>
      <c r="X127" s="183"/>
      <c r="Y127" s="183"/>
      <c r="Z127" s="184"/>
      <c r="AA127" s="184"/>
      <c r="AB127" s="185"/>
      <c r="AC127" s="33"/>
    </row>
    <row r="128" spans="1:29" ht="21.75" customHeight="1" hidden="1" thickBot="1" thickTop="1">
      <c r="A128" s="267"/>
      <c r="B128" s="268"/>
      <c r="C128" s="166"/>
      <c r="D128" s="166"/>
      <c r="E128" s="166"/>
      <c r="F128" s="166"/>
      <c r="G128" s="166"/>
      <c r="H128" s="166"/>
      <c r="I128" s="166"/>
      <c r="J128" s="7">
        <f>IF(H128="M",VLOOKUP(M128,#REF!,2),IF(H128="F",VLOOKUP(M128,#REF!,3),""))</f>
      </c>
      <c r="K128" s="5" t="e">
        <f>INDEX(#REF!,R128,S128)</f>
        <v>#REF!</v>
      </c>
      <c r="L128" s="11" t="e">
        <f>VLOOKUP(D128,#REF!,2,)</f>
        <v>#REF!</v>
      </c>
      <c r="M128" s="7">
        <f t="shared" si="6"/>
        <v>1900</v>
      </c>
      <c r="N128" s="34" t="e">
        <f t="shared" si="7"/>
        <v>#REF!</v>
      </c>
      <c r="O128" s="12" t="e">
        <f>SUM(IF(W128=1,3,IF(W128=2,2,IF(W128=3,1,0))),IF(V128=1,3,IF(V128=2,2,IF(V128=3,1,0))),IF(Y128=1,3,IF(Y128=2,2,IF(Y128=3,1,0))),IF(AA128=1,3,IF(AA128=2,2,IF(AA128=3,1,0))),IF(AC128=1,3,IF(AC128=2,2,IF(AC128=3,1,0))))+SUM(U128,#REF!,X128,Z128,AB128)</f>
        <v>#REF!</v>
      </c>
      <c r="P128" s="27"/>
      <c r="Q128" s="28">
        <f t="shared" si="8"/>
        <v>0</v>
      </c>
      <c r="R128" s="29" t="e">
        <f>MATCH(J128,'[1]Feuil1'!$A:$A,0)</f>
        <v>#N/A</v>
      </c>
      <c r="S128" s="30" t="e">
        <f>MATCH(Q128,'[1]Feuil1'!$1:$1,0)</f>
        <v>#N/A</v>
      </c>
      <c r="T128" s="29" t="e">
        <f>VLOOKUP(J128,'[1]Feuil1'!$A$2:$B$20,2)</f>
        <v>#N/A</v>
      </c>
      <c r="U128" s="133"/>
      <c r="V128" s="72"/>
      <c r="W128" s="73"/>
      <c r="X128" s="183"/>
      <c r="Y128" s="183"/>
      <c r="Z128" s="184"/>
      <c r="AA128" s="184"/>
      <c r="AB128" s="185"/>
      <c r="AC128" s="33"/>
    </row>
    <row r="129" spans="1:29" ht="21.75" customHeight="1" hidden="1" thickBot="1" thickTop="1">
      <c r="A129" s="267"/>
      <c r="B129" s="268"/>
      <c r="C129" s="166"/>
      <c r="D129" s="166"/>
      <c r="E129" s="166"/>
      <c r="F129" s="166"/>
      <c r="G129" s="166"/>
      <c r="H129" s="166"/>
      <c r="I129" s="166"/>
      <c r="J129" s="7">
        <f>IF(H129="M",VLOOKUP(M129,#REF!,2),IF(H129="F",VLOOKUP(M129,#REF!,3),""))</f>
      </c>
      <c r="K129" s="5" t="e">
        <f>INDEX(#REF!,R129,S129)</f>
        <v>#REF!</v>
      </c>
      <c r="L129" s="11" t="e">
        <f>VLOOKUP(D129,#REF!,2,)</f>
        <v>#REF!</v>
      </c>
      <c r="M129" s="7">
        <f t="shared" si="6"/>
        <v>1900</v>
      </c>
      <c r="N129" s="34" t="e">
        <f t="shared" si="7"/>
        <v>#REF!</v>
      </c>
      <c r="O129" s="12" t="e">
        <f>SUM(IF(W129=1,3,IF(W129=2,2,IF(W129=3,1,0))),IF(V129=1,3,IF(V129=2,2,IF(V129=3,1,0))),IF(Y129=1,3,IF(Y129=2,2,IF(Y129=3,1,0))),IF(AA129=1,3,IF(AA129=2,2,IF(AA129=3,1,0))),IF(AC129=1,3,IF(AC129=2,2,IF(AC129=3,1,0))))+SUM(U129,#REF!,X129,Z129,AB129)</f>
        <v>#REF!</v>
      </c>
      <c r="P129" s="27"/>
      <c r="Q129" s="28">
        <f t="shared" si="8"/>
        <v>0</v>
      </c>
      <c r="R129" s="29" t="e">
        <f>MATCH(J129,'[1]Feuil1'!$A:$A,0)</f>
        <v>#N/A</v>
      </c>
      <c r="S129" s="30" t="e">
        <f>MATCH(Q129,'[1]Feuil1'!$1:$1,0)</f>
        <v>#N/A</v>
      </c>
      <c r="T129" s="29" t="e">
        <f>VLOOKUP(J129,'[1]Feuil1'!$A$2:$B$20,2)</f>
        <v>#N/A</v>
      </c>
      <c r="U129" s="133"/>
      <c r="V129" s="72"/>
      <c r="W129" s="73"/>
      <c r="X129" s="183"/>
      <c r="Y129" s="183"/>
      <c r="Z129" s="184"/>
      <c r="AA129" s="184"/>
      <c r="AB129" s="185"/>
      <c r="AC129" s="33"/>
    </row>
    <row r="130" spans="1:29" ht="21.75" customHeight="1" hidden="1" thickBot="1" thickTop="1">
      <c r="A130" s="267"/>
      <c r="B130" s="268"/>
      <c r="C130" s="166"/>
      <c r="D130" s="166"/>
      <c r="E130" s="166"/>
      <c r="F130" s="166"/>
      <c r="G130" s="166"/>
      <c r="H130" s="166"/>
      <c r="I130" s="166"/>
      <c r="J130" s="7">
        <f>IF(H130="M",VLOOKUP(M130,#REF!,2),IF(H130="F",VLOOKUP(M130,#REF!,3),""))</f>
      </c>
      <c r="K130" s="5" t="e">
        <f>INDEX(#REF!,R130,S130)</f>
        <v>#REF!</v>
      </c>
      <c r="L130" s="11" t="e">
        <f>VLOOKUP(D130,#REF!,2,)</f>
        <v>#REF!</v>
      </c>
      <c r="M130" s="7">
        <f t="shared" si="6"/>
        <v>1900</v>
      </c>
      <c r="N130" s="34" t="e">
        <f t="shared" si="7"/>
        <v>#REF!</v>
      </c>
      <c r="O130" s="12" t="e">
        <f>SUM(IF(W130=1,3,IF(W130=2,2,IF(W130=3,1,0))),IF(V130=1,3,IF(V130=2,2,IF(V130=3,1,0))),IF(Y130=1,3,IF(Y130=2,2,IF(Y130=3,1,0))),IF(AA130=1,3,IF(AA130=2,2,IF(AA130=3,1,0))),IF(AC130=1,3,IF(AC130=2,2,IF(AC130=3,1,0))))+SUM(U130,#REF!,X130,Z130,AB130)</f>
        <v>#REF!</v>
      </c>
      <c r="P130" s="27"/>
      <c r="Q130" s="28">
        <f t="shared" si="8"/>
        <v>0</v>
      </c>
      <c r="R130" s="29" t="e">
        <f>MATCH(J130,'[1]Feuil1'!$A:$A,0)</f>
        <v>#N/A</v>
      </c>
      <c r="S130" s="30" t="e">
        <f>MATCH(Q130,'[1]Feuil1'!$1:$1,0)</f>
        <v>#N/A</v>
      </c>
      <c r="T130" s="29" t="e">
        <f>VLOOKUP(J130,'[1]Feuil1'!$A$2:$B$20,2)</f>
        <v>#N/A</v>
      </c>
      <c r="U130" s="133"/>
      <c r="V130" s="72"/>
      <c r="W130" s="73"/>
      <c r="X130" s="183"/>
      <c r="Y130" s="183"/>
      <c r="Z130" s="184"/>
      <c r="AA130" s="184"/>
      <c r="AB130" s="185"/>
      <c r="AC130" s="33"/>
    </row>
    <row r="131" spans="1:29" ht="21.75" customHeight="1" hidden="1" thickBot="1" thickTop="1">
      <c r="A131" s="267"/>
      <c r="B131" s="268"/>
      <c r="C131" s="166"/>
      <c r="D131" s="166"/>
      <c r="E131" s="166"/>
      <c r="F131" s="166"/>
      <c r="G131" s="166"/>
      <c r="H131" s="166"/>
      <c r="I131" s="166"/>
      <c r="J131" s="7">
        <f>IF(H131="M",VLOOKUP(M131,#REF!,2),IF(H131="F",VLOOKUP(M131,#REF!,3),""))</f>
      </c>
      <c r="K131" s="5" t="e">
        <f>INDEX(#REF!,R131,S131)</f>
        <v>#REF!</v>
      </c>
      <c r="L131" s="11" t="e">
        <f>VLOOKUP(D131,#REF!,2,)</f>
        <v>#REF!</v>
      </c>
      <c r="M131" s="7">
        <f t="shared" si="6"/>
        <v>1900</v>
      </c>
      <c r="N131" s="34" t="e">
        <f t="shared" si="7"/>
        <v>#REF!</v>
      </c>
      <c r="O131" s="12" t="e">
        <f>SUM(IF(W131=1,3,IF(W131=2,2,IF(W131=3,1,0))),IF(V131=1,3,IF(V131=2,2,IF(V131=3,1,0))),IF(Y131=1,3,IF(Y131=2,2,IF(Y131=3,1,0))),IF(AA131=1,3,IF(AA131=2,2,IF(AA131=3,1,0))),IF(AC131=1,3,IF(AC131=2,2,IF(AC131=3,1,0))))+SUM(U131,#REF!,X131,Z131,AB131)</f>
        <v>#REF!</v>
      </c>
      <c r="P131" s="27"/>
      <c r="Q131" s="28">
        <f t="shared" si="8"/>
        <v>0</v>
      </c>
      <c r="R131" s="29" t="e">
        <f>MATCH(J131,'[1]Feuil1'!$A:$A,0)</f>
        <v>#N/A</v>
      </c>
      <c r="S131" s="30" t="e">
        <f>MATCH(Q131,'[1]Feuil1'!$1:$1,0)</f>
        <v>#N/A</v>
      </c>
      <c r="T131" s="29" t="e">
        <f>VLOOKUP(J131,'[1]Feuil1'!$A$2:$B$20,2)</f>
        <v>#N/A</v>
      </c>
      <c r="U131" s="133"/>
      <c r="V131" s="72"/>
      <c r="W131" s="73"/>
      <c r="X131" s="183"/>
      <c r="Y131" s="183"/>
      <c r="Z131" s="184"/>
      <c r="AA131" s="184"/>
      <c r="AB131" s="185"/>
      <c r="AC131" s="33"/>
    </row>
    <row r="132" spans="1:29" ht="21.75" customHeight="1" hidden="1" thickBot="1" thickTop="1">
      <c r="A132" s="267"/>
      <c r="B132" s="268"/>
      <c r="C132" s="166"/>
      <c r="D132" s="166"/>
      <c r="E132" s="166"/>
      <c r="F132" s="166"/>
      <c r="G132" s="166"/>
      <c r="H132" s="166"/>
      <c r="I132" s="166"/>
      <c r="J132" s="7">
        <f>IF(H132="M",VLOOKUP(M132,#REF!,2),IF(H132="F",VLOOKUP(M132,#REF!,3),""))</f>
      </c>
      <c r="K132" s="5" t="e">
        <f>INDEX(#REF!,R132,S132)</f>
        <v>#REF!</v>
      </c>
      <c r="L132" s="11" t="e">
        <f>VLOOKUP(D132,#REF!,2,)</f>
        <v>#REF!</v>
      </c>
      <c r="M132" s="7">
        <f t="shared" si="6"/>
        <v>1900</v>
      </c>
      <c r="N132" s="34" t="e">
        <f t="shared" si="7"/>
        <v>#REF!</v>
      </c>
      <c r="O132" s="12" t="e">
        <f>SUM(IF(W132=1,3,IF(W132=2,2,IF(W132=3,1,0))),IF(V132=1,3,IF(V132=2,2,IF(V132=3,1,0))),IF(Y132=1,3,IF(Y132=2,2,IF(Y132=3,1,0))),IF(AA132=1,3,IF(AA132=2,2,IF(AA132=3,1,0))),IF(AC132=1,3,IF(AC132=2,2,IF(AC132=3,1,0))))+SUM(U132,#REF!,X132,Z132,AB132)</f>
        <v>#REF!</v>
      </c>
      <c r="P132" s="27"/>
      <c r="Q132" s="28">
        <f t="shared" si="8"/>
        <v>0</v>
      </c>
      <c r="R132" s="29" t="e">
        <f>MATCH(J132,'[1]Feuil1'!$A:$A,0)</f>
        <v>#N/A</v>
      </c>
      <c r="S132" s="30" t="e">
        <f>MATCH(Q132,'[1]Feuil1'!$1:$1,0)</f>
        <v>#N/A</v>
      </c>
      <c r="T132" s="29" t="e">
        <f>VLOOKUP(J132,'[1]Feuil1'!$A$2:$B$20,2)</f>
        <v>#N/A</v>
      </c>
      <c r="U132" s="133"/>
      <c r="V132" s="72"/>
      <c r="W132" s="73"/>
      <c r="X132" s="183"/>
      <c r="Y132" s="183"/>
      <c r="Z132" s="184"/>
      <c r="AA132" s="184"/>
      <c r="AB132" s="185"/>
      <c r="AC132" s="33"/>
    </row>
    <row r="133" spans="1:29" ht="21.75" customHeight="1" hidden="1" thickBot="1" thickTop="1">
      <c r="A133" s="267"/>
      <c r="B133" s="268"/>
      <c r="C133" s="166"/>
      <c r="D133" s="166"/>
      <c r="E133" s="166"/>
      <c r="F133" s="166"/>
      <c r="G133" s="166"/>
      <c r="H133" s="166"/>
      <c r="I133" s="166"/>
      <c r="J133" s="7">
        <f>IF(H133="M",VLOOKUP(M133,#REF!,2),IF(H133="F",VLOOKUP(M133,#REF!,3),""))</f>
      </c>
      <c r="K133" s="5" t="e">
        <f>INDEX(#REF!,R133,S133)</f>
        <v>#REF!</v>
      </c>
      <c r="L133" s="11" t="e">
        <f>VLOOKUP(D133,#REF!,2,)</f>
        <v>#REF!</v>
      </c>
      <c r="M133" s="7">
        <f t="shared" si="6"/>
        <v>1900</v>
      </c>
      <c r="N133" s="34" t="e">
        <f t="shared" si="7"/>
        <v>#REF!</v>
      </c>
      <c r="O133" s="12" t="e">
        <f>SUM(IF(W133=1,3,IF(W133=2,2,IF(W133=3,1,0))),IF(V133=1,3,IF(V133=2,2,IF(V133=3,1,0))),IF(Y133=1,3,IF(Y133=2,2,IF(Y133=3,1,0))),IF(AA133=1,3,IF(AA133=2,2,IF(AA133=3,1,0))),IF(AC133=1,3,IF(AC133=2,2,IF(AC133=3,1,0))))+SUM(U133,#REF!,X133,Z133,AB133)</f>
        <v>#REF!</v>
      </c>
      <c r="P133" s="27"/>
      <c r="Q133" s="28">
        <f t="shared" si="8"/>
        <v>0</v>
      </c>
      <c r="R133" s="29" t="e">
        <f>MATCH(J133,'[1]Feuil1'!$A:$A,0)</f>
        <v>#N/A</v>
      </c>
      <c r="S133" s="30" t="e">
        <f>MATCH(Q133,'[1]Feuil1'!$1:$1,0)</f>
        <v>#N/A</v>
      </c>
      <c r="T133" s="29" t="e">
        <f>VLOOKUP(J133,'[1]Feuil1'!$A$2:$B$20,2)</f>
        <v>#N/A</v>
      </c>
      <c r="U133" s="133"/>
      <c r="V133" s="72"/>
      <c r="W133" s="73"/>
      <c r="X133" s="183"/>
      <c r="Y133" s="183"/>
      <c r="Z133" s="184"/>
      <c r="AA133" s="184"/>
      <c r="AB133" s="185"/>
      <c r="AC133" s="33"/>
    </row>
    <row r="134" spans="1:29" ht="21.75" customHeight="1" hidden="1" thickBot="1" thickTop="1">
      <c r="A134" s="267"/>
      <c r="B134" s="268"/>
      <c r="C134" s="166"/>
      <c r="D134" s="166"/>
      <c r="E134" s="166"/>
      <c r="F134" s="166"/>
      <c r="G134" s="166"/>
      <c r="H134" s="166"/>
      <c r="I134" s="166"/>
      <c r="J134" s="7">
        <f>IF(H134="M",VLOOKUP(M134,#REF!,2),IF(H134="F",VLOOKUP(M134,#REF!,3),""))</f>
      </c>
      <c r="K134" s="5" t="e">
        <f>INDEX(#REF!,R134,S134)</f>
        <v>#REF!</v>
      </c>
      <c r="L134" s="11" t="e">
        <f>VLOOKUP(D134,#REF!,2,)</f>
        <v>#REF!</v>
      </c>
      <c r="M134" s="7">
        <f t="shared" si="6"/>
        <v>1900</v>
      </c>
      <c r="N134" s="34" t="e">
        <f t="shared" si="7"/>
        <v>#REF!</v>
      </c>
      <c r="O134" s="12" t="e">
        <f>SUM(IF(W134=1,3,IF(W134=2,2,IF(W134=3,1,0))),IF(V134=1,3,IF(V134=2,2,IF(V134=3,1,0))),IF(Y134=1,3,IF(Y134=2,2,IF(Y134=3,1,0))),IF(AA134=1,3,IF(AA134=2,2,IF(AA134=3,1,0))),IF(AC134=1,3,IF(AC134=2,2,IF(AC134=3,1,0))))+SUM(U134,#REF!,X134,Z134,AB134)</f>
        <v>#REF!</v>
      </c>
      <c r="P134" s="27"/>
      <c r="Q134" s="28">
        <f t="shared" si="8"/>
        <v>0</v>
      </c>
      <c r="R134" s="29" t="e">
        <f>MATCH(J134,'[1]Feuil1'!$A:$A,0)</f>
        <v>#N/A</v>
      </c>
      <c r="S134" s="30" t="e">
        <f>MATCH(Q134,'[1]Feuil1'!$1:$1,0)</f>
        <v>#N/A</v>
      </c>
      <c r="T134" s="29" t="e">
        <f>VLOOKUP(J134,'[1]Feuil1'!$A$2:$B$20,2)</f>
        <v>#N/A</v>
      </c>
      <c r="U134" s="133"/>
      <c r="V134" s="72"/>
      <c r="W134" s="73"/>
      <c r="X134" s="183"/>
      <c r="Y134" s="183"/>
      <c r="Z134" s="184"/>
      <c r="AA134" s="184"/>
      <c r="AB134" s="185"/>
      <c r="AC134" s="33"/>
    </row>
    <row r="135" spans="1:29" ht="21.75" customHeight="1" hidden="1" thickBot="1" thickTop="1">
      <c r="A135" s="267"/>
      <c r="B135" s="268"/>
      <c r="C135" s="166"/>
      <c r="D135" s="166"/>
      <c r="E135" s="166"/>
      <c r="F135" s="166"/>
      <c r="G135" s="166"/>
      <c r="H135" s="166"/>
      <c r="I135" s="166"/>
      <c r="J135" s="7">
        <f>IF(H135="M",VLOOKUP(M135,#REF!,2),IF(H135="F",VLOOKUP(M135,#REF!,3),""))</f>
      </c>
      <c r="K135" s="5" t="e">
        <f>INDEX(#REF!,R135,S135)</f>
        <v>#REF!</v>
      </c>
      <c r="L135" s="11" t="e">
        <f>VLOOKUP(D135,#REF!,2,)</f>
        <v>#REF!</v>
      </c>
      <c r="M135" s="7">
        <f t="shared" si="6"/>
        <v>1900</v>
      </c>
      <c r="N135" s="34" t="e">
        <f t="shared" si="7"/>
        <v>#REF!</v>
      </c>
      <c r="O135" s="12" t="e">
        <f>SUM(IF(W135=1,3,IF(W135=2,2,IF(W135=3,1,0))),IF(V135=1,3,IF(V135=2,2,IF(V135=3,1,0))),IF(Y135=1,3,IF(Y135=2,2,IF(Y135=3,1,0))),IF(AA135=1,3,IF(AA135=2,2,IF(AA135=3,1,0))),IF(AC135=1,3,IF(AC135=2,2,IF(AC135=3,1,0))))+SUM(U135,#REF!,X135,Z135,AB135)</f>
        <v>#REF!</v>
      </c>
      <c r="P135" s="27"/>
      <c r="Q135" s="28">
        <f t="shared" si="8"/>
        <v>0</v>
      </c>
      <c r="R135" s="29" t="e">
        <f>MATCH(J135,'[1]Feuil1'!$A:$A,0)</f>
        <v>#N/A</v>
      </c>
      <c r="S135" s="30" t="e">
        <f>MATCH(Q135,'[1]Feuil1'!$1:$1,0)</f>
        <v>#N/A</v>
      </c>
      <c r="T135" s="29" t="e">
        <f>VLOOKUP(J135,'[1]Feuil1'!$A$2:$B$20,2)</f>
        <v>#N/A</v>
      </c>
      <c r="U135" s="133"/>
      <c r="V135" s="72"/>
      <c r="W135" s="73"/>
      <c r="X135" s="183"/>
      <c r="Y135" s="183"/>
      <c r="Z135" s="184"/>
      <c r="AA135" s="184"/>
      <c r="AB135" s="185"/>
      <c r="AC135" s="33"/>
    </row>
    <row r="136" spans="1:29" ht="21.75" customHeight="1" hidden="1" thickBot="1" thickTop="1">
      <c r="A136" s="267"/>
      <c r="B136" s="268"/>
      <c r="C136" s="166"/>
      <c r="D136" s="166"/>
      <c r="E136" s="166"/>
      <c r="F136" s="166"/>
      <c r="G136" s="166"/>
      <c r="H136" s="166"/>
      <c r="I136" s="166"/>
      <c r="J136" s="7">
        <f>IF(H136="M",VLOOKUP(M136,#REF!,2),IF(H136="F",VLOOKUP(M136,#REF!,3),""))</f>
      </c>
      <c r="K136" s="5" t="e">
        <f>INDEX(#REF!,R136,S136)</f>
        <v>#REF!</v>
      </c>
      <c r="L136" s="11" t="e">
        <f>VLOOKUP(D136,#REF!,2,)</f>
        <v>#REF!</v>
      </c>
      <c r="M136" s="7">
        <f t="shared" si="6"/>
        <v>1900</v>
      </c>
      <c r="N136" s="34" t="e">
        <f t="shared" si="7"/>
        <v>#REF!</v>
      </c>
      <c r="O136" s="12" t="e">
        <f>SUM(IF(W136=1,3,IF(W136=2,2,IF(W136=3,1,0))),IF(V136=1,3,IF(V136=2,2,IF(V136=3,1,0))),IF(Y136=1,3,IF(Y136=2,2,IF(Y136=3,1,0))),IF(AA136=1,3,IF(AA136=2,2,IF(AA136=3,1,0))),IF(AC136=1,3,IF(AC136=2,2,IF(AC136=3,1,0))))+SUM(U136,#REF!,X136,Z136,AB136)</f>
        <v>#REF!</v>
      </c>
      <c r="P136" s="27"/>
      <c r="Q136" s="28">
        <f t="shared" si="8"/>
        <v>0</v>
      </c>
      <c r="R136" s="29" t="e">
        <f>MATCH(J136,'[1]Feuil1'!$A:$A,0)</f>
        <v>#N/A</v>
      </c>
      <c r="S136" s="30" t="e">
        <f>MATCH(Q136,'[1]Feuil1'!$1:$1,0)</f>
        <v>#N/A</v>
      </c>
      <c r="T136" s="29" t="e">
        <f>VLOOKUP(J136,'[1]Feuil1'!$A$2:$B$20,2)</f>
        <v>#N/A</v>
      </c>
      <c r="U136" s="133"/>
      <c r="V136" s="72"/>
      <c r="W136" s="73"/>
      <c r="X136" s="183"/>
      <c r="Y136" s="183"/>
      <c r="Z136" s="184"/>
      <c r="AA136" s="184"/>
      <c r="AB136" s="185"/>
      <c r="AC136" s="33"/>
    </row>
    <row r="137" spans="1:29" ht="21.75" customHeight="1" hidden="1" thickBot="1" thickTop="1">
      <c r="A137" s="267"/>
      <c r="B137" s="268"/>
      <c r="C137" s="166"/>
      <c r="D137" s="166"/>
      <c r="E137" s="166"/>
      <c r="F137" s="166"/>
      <c r="G137" s="166"/>
      <c r="H137" s="166"/>
      <c r="I137" s="166"/>
      <c r="J137" s="7">
        <f>IF(H137="M",VLOOKUP(M137,#REF!,2),IF(H137="F",VLOOKUP(M137,#REF!,3),""))</f>
      </c>
      <c r="K137" s="5" t="e">
        <f>INDEX(#REF!,R137,S137)</f>
        <v>#REF!</v>
      </c>
      <c r="L137" s="11" t="e">
        <f>VLOOKUP(D137,#REF!,2,)</f>
        <v>#REF!</v>
      </c>
      <c r="M137" s="7">
        <f t="shared" si="6"/>
        <v>1900</v>
      </c>
      <c r="N137" s="34" t="e">
        <f t="shared" si="7"/>
        <v>#REF!</v>
      </c>
      <c r="O137" s="12" t="e">
        <f>SUM(IF(W137=1,3,IF(W137=2,2,IF(W137=3,1,0))),IF(V137=1,3,IF(V137=2,2,IF(V137=3,1,0))),IF(Y137=1,3,IF(Y137=2,2,IF(Y137=3,1,0))),IF(AA137=1,3,IF(AA137=2,2,IF(AA137=3,1,0))),IF(AC137=1,3,IF(AC137=2,2,IF(AC137=3,1,0))))+SUM(U137,#REF!,X137,Z137,AB137)</f>
        <v>#REF!</v>
      </c>
      <c r="P137" s="27"/>
      <c r="Q137" s="28">
        <f t="shared" si="8"/>
        <v>0</v>
      </c>
      <c r="R137" s="29" t="e">
        <f>MATCH(J137,'[1]Feuil1'!$A:$A,0)</f>
        <v>#N/A</v>
      </c>
      <c r="S137" s="30" t="e">
        <f>MATCH(Q137,'[1]Feuil1'!$1:$1,0)</f>
        <v>#N/A</v>
      </c>
      <c r="T137" s="29" t="e">
        <f>VLOOKUP(J137,'[1]Feuil1'!$A$2:$B$20,2)</f>
        <v>#N/A</v>
      </c>
      <c r="U137" s="133"/>
      <c r="V137" s="72"/>
      <c r="W137" s="73"/>
      <c r="X137" s="183"/>
      <c r="Y137" s="183"/>
      <c r="Z137" s="184"/>
      <c r="AA137" s="184"/>
      <c r="AB137" s="185"/>
      <c r="AC137" s="33"/>
    </row>
    <row r="138" spans="1:29" ht="21.75" customHeight="1" hidden="1" thickBot="1" thickTop="1">
      <c r="A138" s="267"/>
      <c r="B138" s="268"/>
      <c r="C138" s="166"/>
      <c r="D138" s="166"/>
      <c r="E138" s="166"/>
      <c r="F138" s="166"/>
      <c r="G138" s="166"/>
      <c r="H138" s="166"/>
      <c r="I138" s="166"/>
      <c r="J138" s="7">
        <f>IF(H138="M",VLOOKUP(M138,#REF!,2),IF(H138="F",VLOOKUP(M138,#REF!,3),""))</f>
      </c>
      <c r="K138" s="5" t="e">
        <f>INDEX(#REF!,R138,S138)</f>
        <v>#REF!</v>
      </c>
      <c r="L138" s="11" t="e">
        <f>VLOOKUP(D138,#REF!,2,)</f>
        <v>#REF!</v>
      </c>
      <c r="M138" s="7">
        <f t="shared" si="6"/>
        <v>1900</v>
      </c>
      <c r="N138" s="34" t="e">
        <f t="shared" si="7"/>
        <v>#REF!</v>
      </c>
      <c r="O138" s="12" t="e">
        <f>SUM(IF(W138=1,3,IF(W138=2,2,IF(W138=3,1,0))),IF(V138=1,3,IF(V138=2,2,IF(V138=3,1,0))),IF(Y138=1,3,IF(Y138=2,2,IF(Y138=3,1,0))),IF(AA138=1,3,IF(AA138=2,2,IF(AA138=3,1,0))),IF(AC138=1,3,IF(AC138=2,2,IF(AC138=3,1,0))))+SUM(U138,#REF!,X138,Z138,AB138)</f>
        <v>#REF!</v>
      </c>
      <c r="P138" s="27"/>
      <c r="Q138" s="28">
        <f t="shared" si="8"/>
        <v>0</v>
      </c>
      <c r="R138" s="29" t="e">
        <f>MATCH(J138,'[1]Feuil1'!$A:$A,0)</f>
        <v>#N/A</v>
      </c>
      <c r="S138" s="30" t="e">
        <f>MATCH(Q138,'[1]Feuil1'!$1:$1,0)</f>
        <v>#N/A</v>
      </c>
      <c r="T138" s="29" t="e">
        <f>VLOOKUP(J138,'[1]Feuil1'!$A$2:$B$20,2)</f>
        <v>#N/A</v>
      </c>
      <c r="U138" s="133"/>
      <c r="V138" s="72"/>
      <c r="W138" s="73"/>
      <c r="X138" s="183"/>
      <c r="Y138" s="183"/>
      <c r="Z138" s="184"/>
      <c r="AA138" s="184"/>
      <c r="AB138" s="185"/>
      <c r="AC138" s="33"/>
    </row>
    <row r="139" spans="1:29" ht="21.75" customHeight="1" hidden="1" thickBot="1" thickTop="1">
      <c r="A139" s="269"/>
      <c r="B139" s="270"/>
      <c r="C139" s="167"/>
      <c r="D139" s="167"/>
      <c r="E139" s="167"/>
      <c r="F139" s="167"/>
      <c r="G139" s="167"/>
      <c r="H139" s="167"/>
      <c r="I139" s="167"/>
      <c r="J139" s="44">
        <f>IF(H139="M",VLOOKUP(M139,#REF!,2),IF(H139="F",VLOOKUP(M139,#REF!,3),""))</f>
      </c>
      <c r="K139" s="40" t="e">
        <f>INDEX(#REF!,R139,S139)</f>
        <v>#REF!</v>
      </c>
      <c r="L139" s="45" t="e">
        <f>VLOOKUP(D139,#REF!,2,)</f>
        <v>#REF!</v>
      </c>
      <c r="M139" s="44">
        <f t="shared" si="6"/>
        <v>1900</v>
      </c>
      <c r="N139" s="42" t="e">
        <f t="shared" si="7"/>
        <v>#REF!</v>
      </c>
      <c r="O139" s="43" t="e">
        <f>SUM(IF(W139=1,3,IF(W139=2,2,IF(W139=3,1,0))),IF(V139=1,3,IF(V139=2,2,IF(V139=3,1,0))),IF(Y139=1,3,IF(Y139=2,2,IF(Y139=3,1,0))),IF(AA139=1,3,IF(AA139=2,2,IF(AA139=3,1,0))),IF(AC139=1,3,IF(AC139=2,2,IF(AC139=3,1,0))))+SUM(U139,#REF!,X139,Z139,AB139)</f>
        <v>#REF!</v>
      </c>
      <c r="P139" s="54"/>
      <c r="Q139" s="44">
        <f t="shared" si="8"/>
        <v>0</v>
      </c>
      <c r="R139" s="44" t="e">
        <f>MATCH(J139,'[1]Feuil1'!$A:$A,0)</f>
        <v>#N/A</v>
      </c>
      <c r="S139" s="44" t="e">
        <f>MATCH(Q139,'[1]Feuil1'!$1:$1,0)</f>
        <v>#N/A</v>
      </c>
      <c r="T139" s="44" t="e">
        <f>VLOOKUP(J139,'[1]Feuil1'!$A$2:$B$20,2)</f>
        <v>#N/A</v>
      </c>
      <c r="U139" s="131"/>
      <c r="V139" s="66"/>
      <c r="W139" s="67"/>
      <c r="X139" s="177"/>
      <c r="Y139" s="177"/>
      <c r="Z139" s="178"/>
      <c r="AA139" s="178"/>
      <c r="AB139" s="179"/>
      <c r="AC139" s="59"/>
    </row>
    <row r="140" spans="1:28" ht="21.75" customHeight="1" thickTop="1">
      <c r="A140" s="313" t="s">
        <v>55</v>
      </c>
      <c r="B140" s="314"/>
      <c r="C140" s="139" t="s">
        <v>45</v>
      </c>
      <c r="D140" s="140" t="s">
        <v>40</v>
      </c>
      <c r="E140" s="140" t="s">
        <v>48</v>
      </c>
      <c r="F140" s="141">
        <v>32999</v>
      </c>
      <c r="G140" s="140" t="s">
        <v>13</v>
      </c>
      <c r="H140" s="139" t="s">
        <v>8</v>
      </c>
      <c r="I140" s="142">
        <v>64.78</v>
      </c>
      <c r="J140" s="79"/>
      <c r="K140" s="80"/>
      <c r="L140" s="81"/>
      <c r="M140" s="79"/>
      <c r="N140" s="82"/>
      <c r="O140" s="83" t="e">
        <f>SUM(IF(W140=1,3,IF(W140=2,2,IF(W140=3,1,0))),IF(V140=1,3,IF(V140=2,2,IF(V140=3,1,0))),IF(Y140=1,3,IF(Y140=2,2,IF(Y140=3,1,0))),IF(AA140=1,3,IF(AA140=2,2,IF(AA140=3,1,0))),IF(AC140=1,3,IF(AC140=2,2,IF(AC140=3,1,0))))+SUM(U140,#REF!,X140,Z140,AB140)</f>
        <v>#REF!</v>
      </c>
      <c r="P140" s="84"/>
      <c r="Q140" s="79"/>
      <c r="R140" s="79"/>
      <c r="S140" s="79"/>
      <c r="T140" s="79"/>
      <c r="U140" s="90" t="s">
        <v>38</v>
      </c>
      <c r="V140" s="91"/>
      <c r="W140" s="93"/>
      <c r="X140" s="94" t="s">
        <v>38</v>
      </c>
      <c r="Y140" s="94"/>
      <c r="Z140" s="92"/>
      <c r="AA140" s="92"/>
      <c r="AB140" s="168" t="s">
        <v>38</v>
      </c>
    </row>
    <row r="141" spans="1:28" ht="21.75" customHeight="1">
      <c r="A141" s="306"/>
      <c r="B141" s="305"/>
      <c r="C141" s="143"/>
      <c r="D141" s="144"/>
      <c r="E141" s="144"/>
      <c r="F141" s="145"/>
      <c r="G141" s="143"/>
      <c r="H141" s="143"/>
      <c r="I141" s="146"/>
      <c r="J141" s="7"/>
      <c r="K141" s="5"/>
      <c r="L141" s="11"/>
      <c r="M141" s="7"/>
      <c r="N141" s="34"/>
      <c r="O141" s="12" t="e">
        <f>SUM(IF(W141=1,3,IF(W141=2,2,IF(W141=3,1,0))),IF(V141=1,3,IF(V141=2,2,IF(V141=3,1,0))),IF(Y141=1,3,IF(Y141=2,2,IF(Y141=3,1,0))),IF(AA141=1,3,IF(AA141=2,2,IF(AA141=3,1,0))),IF(AC141=1,3,IF(AC141=2,2,IF(AC141=3,1,0))))+SUM(U141,#REF!,X141,Z141,AB141)</f>
        <v>#REF!</v>
      </c>
      <c r="P141" s="13"/>
      <c r="Q141" s="7"/>
      <c r="R141" s="7"/>
      <c r="S141" s="7"/>
      <c r="T141" s="7"/>
      <c r="U141" s="95"/>
      <c r="V141" s="96"/>
      <c r="W141" s="98"/>
      <c r="X141" s="99"/>
      <c r="Y141" s="99"/>
      <c r="Z141" s="97"/>
      <c r="AA141" s="97"/>
      <c r="AB141" s="169"/>
    </row>
    <row r="142" spans="1:28" ht="21.75" customHeight="1">
      <c r="A142" s="306"/>
      <c r="B142" s="305"/>
      <c r="C142" s="143"/>
      <c r="D142" s="144"/>
      <c r="E142" s="144"/>
      <c r="F142" s="145"/>
      <c r="G142" s="143"/>
      <c r="H142" s="143"/>
      <c r="I142" s="152"/>
      <c r="J142" s="7">
        <f>IF(H142="M",VLOOKUP(M142,#REF!,2),IF(H142="F",VLOOKUP(M142,#REF!,3),""))</f>
      </c>
      <c r="K142" s="5" t="e">
        <f>INDEX(#REF!,R142,S142)</f>
        <v>#REF!</v>
      </c>
      <c r="L142" s="11" t="e">
        <f>VLOOKUP(D142,#REF!,2,)</f>
        <v>#REF!</v>
      </c>
      <c r="M142" s="7">
        <f aca="true" t="shared" si="9" ref="M142:M167">YEAR(F142)</f>
        <v>1900</v>
      </c>
      <c r="N142" s="34" t="e">
        <f aca="true" t="shared" si="10" ref="N142:N167">CONCATENATE(J142," ",K142)</f>
        <v>#REF!</v>
      </c>
      <c r="O142" s="12" t="e">
        <f>SUM(IF(W142=1,3,IF(W142=2,2,IF(W142=3,1,0))),IF(V142=1,3,IF(V142=2,2,IF(V142=3,1,0))),IF(Y142=1,3,IF(Y142=2,2,IF(Y142=3,1,0))),IF(AA142=1,3,IF(AA142=2,2,IF(AA142=3,1,0))),IF(AC142=1,3,IF(AC142=2,2,IF(AC142=3,1,0))))+SUM(U142,#REF!,X142,Z142,AB142)</f>
        <v>#REF!</v>
      </c>
      <c r="P142" s="13"/>
      <c r="Q142" s="7">
        <f aca="true" t="shared" si="11" ref="Q142:Q167">ROUNDUP(I142,0)</f>
        <v>0</v>
      </c>
      <c r="R142" s="7" t="e">
        <f>MATCH(J142,'[1]Feuil1'!$A:$A,0)</f>
        <v>#N/A</v>
      </c>
      <c r="S142" s="7" t="e">
        <f>MATCH(Q142,'[1]Feuil1'!$1:$1,0)</f>
        <v>#N/A</v>
      </c>
      <c r="T142" s="7" t="e">
        <f>VLOOKUP(J142,'[1]Feuil1'!$A$2:$B$20,2)</f>
        <v>#N/A</v>
      </c>
      <c r="U142" s="95"/>
      <c r="V142" s="96"/>
      <c r="W142" s="98"/>
      <c r="X142" s="99"/>
      <c r="Y142" s="99"/>
      <c r="Z142" s="97"/>
      <c r="AA142" s="97"/>
      <c r="AB142" s="169"/>
    </row>
    <row r="143" spans="1:28" ht="21.75" customHeight="1">
      <c r="A143" s="306"/>
      <c r="B143" s="305"/>
      <c r="C143" s="143"/>
      <c r="D143" s="144"/>
      <c r="E143" s="144"/>
      <c r="F143" s="145"/>
      <c r="G143" s="143"/>
      <c r="H143" s="143"/>
      <c r="I143" s="152"/>
      <c r="J143" s="7">
        <f>IF(H143="M",VLOOKUP(M143,#REF!,2),IF(H143="F",VLOOKUP(M143,#REF!,3),""))</f>
      </c>
      <c r="K143" s="5" t="e">
        <f>INDEX(#REF!,R143,S143)</f>
        <v>#REF!</v>
      </c>
      <c r="L143" s="11" t="e">
        <f>VLOOKUP(D143,#REF!,2,)</f>
        <v>#REF!</v>
      </c>
      <c r="M143" s="7">
        <f t="shared" si="9"/>
        <v>1900</v>
      </c>
      <c r="N143" s="34" t="e">
        <f t="shared" si="10"/>
        <v>#REF!</v>
      </c>
      <c r="O143" s="12" t="e">
        <f>SUM(IF(W143=1,3,IF(W143=2,2,IF(W143=3,1,0))),IF(V143=1,3,IF(V143=2,2,IF(V143=3,1,0))),IF(Y143=1,3,IF(Y143=2,2,IF(Y143=3,1,0))),IF(AA143=1,3,IF(AA143=2,2,IF(AA143=3,1,0))),IF(AC143=1,3,IF(AC143=2,2,IF(AC143=3,1,0))))+SUM(U143,#REF!,X143,Z143,AB143)</f>
        <v>#REF!</v>
      </c>
      <c r="P143" s="13"/>
      <c r="Q143" s="7">
        <f t="shared" si="11"/>
        <v>0</v>
      </c>
      <c r="R143" s="7" t="e">
        <f>MATCH(J143,'[1]Feuil1'!$A:$A,0)</f>
        <v>#N/A</v>
      </c>
      <c r="S143" s="7" t="e">
        <f>MATCH(Q143,'[1]Feuil1'!$1:$1,0)</f>
        <v>#N/A</v>
      </c>
      <c r="T143" s="7" t="e">
        <f>VLOOKUP(J143,'[1]Feuil1'!$A$2:$B$20,2)</f>
        <v>#N/A</v>
      </c>
      <c r="U143" s="95"/>
      <c r="V143" s="96"/>
      <c r="W143" s="98"/>
      <c r="X143" s="99"/>
      <c r="Y143" s="99"/>
      <c r="Z143" s="97"/>
      <c r="AA143" s="97"/>
      <c r="AB143" s="169"/>
    </row>
    <row r="144" spans="1:28" ht="21.75" customHeight="1">
      <c r="A144" s="306"/>
      <c r="B144" s="305"/>
      <c r="C144" s="143"/>
      <c r="D144" s="144"/>
      <c r="E144" s="144"/>
      <c r="F144" s="145"/>
      <c r="G144" s="144"/>
      <c r="H144" s="143"/>
      <c r="I144" s="152"/>
      <c r="J144" s="7">
        <f>IF(H144="M",VLOOKUP(M144,#REF!,2),IF(H144="F",VLOOKUP(M144,#REF!,3),""))</f>
      </c>
      <c r="K144" s="5" t="e">
        <f>INDEX(#REF!,R144,S144)</f>
        <v>#REF!</v>
      </c>
      <c r="L144" s="11" t="e">
        <f>VLOOKUP(D144,#REF!,2,)</f>
        <v>#REF!</v>
      </c>
      <c r="M144" s="7">
        <f t="shared" si="9"/>
        <v>1900</v>
      </c>
      <c r="N144" s="34" t="e">
        <f t="shared" si="10"/>
        <v>#REF!</v>
      </c>
      <c r="O144" s="12" t="e">
        <f>SUM(IF(W144=1,3,IF(W144=2,2,IF(W144=3,1,0))),IF(V144=1,3,IF(V144=2,2,IF(V144=3,1,0))),IF(Y144=1,3,IF(Y144=2,2,IF(Y144=3,1,0))),IF(AA144=1,3,IF(AA144=2,2,IF(AA144=3,1,0))),IF(AC144=1,3,IF(AC144=2,2,IF(AC144=3,1,0))))+SUM(U144,#REF!,X144,Z144,AB144)</f>
        <v>#REF!</v>
      </c>
      <c r="P144" s="13"/>
      <c r="Q144" s="7">
        <f t="shared" si="11"/>
        <v>0</v>
      </c>
      <c r="R144" s="7" t="e">
        <f>MATCH(J144,'[1]Feuil1'!$A:$A,0)</f>
        <v>#N/A</v>
      </c>
      <c r="S144" s="7" t="e">
        <f>MATCH(Q144,'[1]Feuil1'!$1:$1,0)</f>
        <v>#N/A</v>
      </c>
      <c r="T144" s="7" t="e">
        <f>VLOOKUP(J144,'[1]Feuil1'!$A$2:$B$20,2)</f>
        <v>#N/A</v>
      </c>
      <c r="U144" s="95"/>
      <c r="V144" s="96"/>
      <c r="W144" s="98"/>
      <c r="X144" s="99"/>
      <c r="Y144" s="99"/>
      <c r="Z144" s="97"/>
      <c r="AA144" s="97"/>
      <c r="AB144" s="169"/>
    </row>
    <row r="145" spans="1:28" ht="21.75" customHeight="1">
      <c r="A145" s="306"/>
      <c r="B145" s="305"/>
      <c r="C145" s="143"/>
      <c r="D145" s="144"/>
      <c r="E145" s="144"/>
      <c r="F145" s="145"/>
      <c r="G145" s="144"/>
      <c r="H145" s="144"/>
      <c r="I145" s="152"/>
      <c r="J145" s="7">
        <f>IF(H145="M",VLOOKUP(M145,#REF!,2),IF(H145="F",VLOOKUP(M145,#REF!,3),""))</f>
      </c>
      <c r="K145" s="5" t="e">
        <f>INDEX(#REF!,R145,S145)</f>
        <v>#REF!</v>
      </c>
      <c r="L145" s="11" t="e">
        <f>VLOOKUP(D145,#REF!,2,)</f>
        <v>#REF!</v>
      </c>
      <c r="M145" s="7">
        <f t="shared" si="9"/>
        <v>1900</v>
      </c>
      <c r="N145" s="34" t="e">
        <f t="shared" si="10"/>
        <v>#REF!</v>
      </c>
      <c r="O145" s="12" t="e">
        <f>SUM(IF(W145=1,3,IF(W145=2,2,IF(W145=3,1,0))),IF(V145=1,3,IF(V145=2,2,IF(V145=3,1,0))),IF(Y145=1,3,IF(Y145=2,2,IF(Y145=3,1,0))),IF(AA145=1,3,IF(AA145=2,2,IF(AA145=3,1,0))),IF(AC145=1,3,IF(AC145=2,2,IF(AC145=3,1,0))))+SUM(U145,#REF!,X145,Z145,AB145)</f>
        <v>#REF!</v>
      </c>
      <c r="P145" s="13"/>
      <c r="Q145" s="7">
        <f t="shared" si="11"/>
        <v>0</v>
      </c>
      <c r="R145" s="7" t="e">
        <f>MATCH(J145,'[1]Feuil1'!$A:$A,0)</f>
        <v>#N/A</v>
      </c>
      <c r="S145" s="7" t="e">
        <f>MATCH(Q145,'[1]Feuil1'!$1:$1,0)</f>
        <v>#N/A</v>
      </c>
      <c r="T145" s="7" t="e">
        <f>VLOOKUP(J145,'[1]Feuil1'!$A$2:$B$20,2)</f>
        <v>#N/A</v>
      </c>
      <c r="U145" s="95"/>
      <c r="V145" s="96"/>
      <c r="W145" s="98"/>
      <c r="X145" s="99"/>
      <c r="Y145" s="99"/>
      <c r="Z145" s="97"/>
      <c r="AA145" s="97"/>
      <c r="AB145" s="169"/>
    </row>
    <row r="146" spans="1:28" ht="21.75" customHeight="1">
      <c r="A146" s="306"/>
      <c r="B146" s="305"/>
      <c r="C146" s="143"/>
      <c r="D146" s="144"/>
      <c r="E146" s="144"/>
      <c r="F146" s="145"/>
      <c r="G146" s="144"/>
      <c r="H146" s="144"/>
      <c r="I146" s="152"/>
      <c r="J146" s="5">
        <f>IF(H146="M",VLOOKUP(M146,#REF!,2),IF(H146="F",VLOOKUP(M146,#REF!,3),""))</f>
      </c>
      <c r="K146" s="5" t="e">
        <f>INDEX(#REF!,R146,S146)</f>
        <v>#REF!</v>
      </c>
      <c r="L146" s="25" t="e">
        <f>VLOOKUP(D146,#REF!,2,)</f>
        <v>#REF!</v>
      </c>
      <c r="M146" s="5">
        <f t="shared" si="9"/>
        <v>1900</v>
      </c>
      <c r="N146" s="34" t="e">
        <f t="shared" si="10"/>
        <v>#REF!</v>
      </c>
      <c r="O146" s="12" t="e">
        <f>SUM(IF(W146=1,3,IF(W146=2,2,IF(W146=3,1,0))),IF(V146=1,3,IF(V146=2,2,IF(V146=3,1,0))),IF(Y146=1,3,IF(Y146=2,2,IF(Y146=3,1,0))),IF(AA146=1,3,IF(AA146=2,2,IF(AA146=3,1,0))),IF(AC146=1,3,IF(AC146=2,2,IF(AC146=3,1,0))))+SUM(U146,#REF!,X146,Z146,AB146)</f>
        <v>#REF!</v>
      </c>
      <c r="P146" s="13"/>
      <c r="Q146" s="7">
        <f t="shared" si="11"/>
        <v>0</v>
      </c>
      <c r="R146" s="7" t="e">
        <f>MATCH(J146,'[1]Feuil1'!$A:$A,0)</f>
        <v>#N/A</v>
      </c>
      <c r="S146" s="7" t="e">
        <f>MATCH(Q146,'[1]Feuil1'!$1:$1,0)</f>
        <v>#N/A</v>
      </c>
      <c r="T146" s="7" t="e">
        <f>VLOOKUP(J146,'[1]Feuil1'!$A$2:$B$20,2)</f>
        <v>#N/A</v>
      </c>
      <c r="U146" s="95"/>
      <c r="V146" s="96"/>
      <c r="W146" s="98"/>
      <c r="X146" s="99"/>
      <c r="Y146" s="99"/>
      <c r="Z146" s="97"/>
      <c r="AA146" s="97"/>
      <c r="AB146" s="169"/>
    </row>
    <row r="147" spans="1:28" ht="21.75" customHeight="1">
      <c r="A147" s="306"/>
      <c r="B147" s="305"/>
      <c r="C147" s="143"/>
      <c r="D147" s="144"/>
      <c r="E147" s="144"/>
      <c r="F147" s="145"/>
      <c r="G147" s="144"/>
      <c r="H147" s="143"/>
      <c r="I147" s="152"/>
      <c r="J147" s="5">
        <f>IF(H147="M",VLOOKUP(M147,#REF!,2),IF(H147="F",VLOOKUP(M147,#REF!,3),""))</f>
      </c>
      <c r="K147" s="5" t="e">
        <f>INDEX(#REF!,R147,S147)</f>
        <v>#REF!</v>
      </c>
      <c r="L147" s="25" t="e">
        <f>VLOOKUP(D147,#REF!,2,)</f>
        <v>#REF!</v>
      </c>
      <c r="M147" s="5">
        <f t="shared" si="9"/>
        <v>1900</v>
      </c>
      <c r="N147" s="34" t="e">
        <f t="shared" si="10"/>
        <v>#REF!</v>
      </c>
      <c r="O147" s="12" t="e">
        <f>SUM(IF(W147=1,3,IF(W147=2,2,IF(W147=3,1,0))),IF(V147=1,3,IF(V147=2,2,IF(V147=3,1,0))),IF(Y147=1,3,IF(Y147=2,2,IF(Y147=3,1,0))),IF(AA147=1,3,IF(AA147=2,2,IF(AA147=3,1,0))),IF(AC147=1,3,IF(AC147=2,2,IF(AC147=3,1,0))))+SUM(U147,#REF!,X147,Z147,AB147)</f>
        <v>#REF!</v>
      </c>
      <c r="P147" s="13"/>
      <c r="Q147" s="7">
        <f t="shared" si="11"/>
        <v>0</v>
      </c>
      <c r="R147" s="7" t="e">
        <f>MATCH(J147,'[1]Feuil1'!$A:$A,0)</f>
        <v>#N/A</v>
      </c>
      <c r="S147" s="7" t="e">
        <f>MATCH(Q147,'[1]Feuil1'!$1:$1,0)</f>
        <v>#N/A</v>
      </c>
      <c r="T147" s="7" t="e">
        <f>VLOOKUP(J147,'[1]Feuil1'!$A$2:$B$20,2)</f>
        <v>#N/A</v>
      </c>
      <c r="U147" s="95"/>
      <c r="V147" s="96"/>
      <c r="W147" s="98"/>
      <c r="X147" s="99"/>
      <c r="Y147" s="99"/>
      <c r="Z147" s="97"/>
      <c r="AA147" s="97"/>
      <c r="AB147" s="169"/>
    </row>
    <row r="148" spans="1:28" ht="21.75" customHeight="1">
      <c r="A148" s="306"/>
      <c r="B148" s="305"/>
      <c r="C148" s="143"/>
      <c r="D148" s="144"/>
      <c r="E148" s="144"/>
      <c r="F148" s="154"/>
      <c r="G148" s="144"/>
      <c r="H148" s="144"/>
      <c r="I148" s="152"/>
      <c r="J148" s="5">
        <f>IF(H148="M",VLOOKUP(M148,#REF!,2),IF(H148="F",VLOOKUP(M148,#REF!,3),""))</f>
      </c>
      <c r="K148" s="5" t="e">
        <f>INDEX(#REF!,R148,S148)</f>
        <v>#REF!</v>
      </c>
      <c r="L148" s="25" t="e">
        <f>VLOOKUP(D148,#REF!,2,)</f>
        <v>#REF!</v>
      </c>
      <c r="M148" s="5">
        <f t="shared" si="9"/>
        <v>1900</v>
      </c>
      <c r="N148" s="34" t="e">
        <f t="shared" si="10"/>
        <v>#REF!</v>
      </c>
      <c r="O148" s="12" t="e">
        <f>SUM(IF(W148=1,3,IF(W148=2,2,IF(W148=3,1,0))),IF(V148=1,3,IF(V148=2,2,IF(V148=3,1,0))),IF(Y148=1,3,IF(Y148=2,2,IF(Y148=3,1,0))),IF(AA148=1,3,IF(AA148=2,2,IF(AA148=3,1,0))),IF(AC148=1,3,IF(AC148=2,2,IF(AC148=3,1,0))))+SUM(U148,#REF!,X148,Z148,AB148)</f>
        <v>#REF!</v>
      </c>
      <c r="P148" s="13"/>
      <c r="Q148" s="7">
        <f t="shared" si="11"/>
        <v>0</v>
      </c>
      <c r="R148" s="7" t="e">
        <f>MATCH(J148,'[1]Feuil1'!$A:$A,0)</f>
        <v>#N/A</v>
      </c>
      <c r="S148" s="7" t="e">
        <f>MATCH(Q148,'[1]Feuil1'!$1:$1,0)</f>
        <v>#N/A</v>
      </c>
      <c r="T148" s="7" t="e">
        <f>VLOOKUP(J148,'[1]Feuil1'!$A$2:$B$20,2)</f>
        <v>#N/A</v>
      </c>
      <c r="U148" s="95"/>
      <c r="V148" s="96"/>
      <c r="W148" s="98"/>
      <c r="X148" s="99"/>
      <c r="Y148" s="99"/>
      <c r="Z148" s="97"/>
      <c r="AA148" s="97"/>
      <c r="AB148" s="169"/>
    </row>
    <row r="149" spans="1:28" ht="21.75" customHeight="1">
      <c r="A149" s="306"/>
      <c r="B149" s="305"/>
      <c r="C149" s="143"/>
      <c r="D149" s="144"/>
      <c r="E149" s="144"/>
      <c r="F149" s="154"/>
      <c r="G149" s="144"/>
      <c r="H149" s="144"/>
      <c r="I149" s="152"/>
      <c r="J149" s="7">
        <f>IF(H149="M",VLOOKUP(M149,#REF!,2),IF(H149="F",VLOOKUP(M149,#REF!,3),""))</f>
      </c>
      <c r="K149" s="5" t="e">
        <f>INDEX(#REF!,R149,S149)</f>
        <v>#REF!</v>
      </c>
      <c r="L149" s="11" t="e">
        <f>VLOOKUP(D149,#REF!,2,)</f>
        <v>#REF!</v>
      </c>
      <c r="M149" s="7">
        <f t="shared" si="9"/>
        <v>1900</v>
      </c>
      <c r="N149" s="34" t="e">
        <f t="shared" si="10"/>
        <v>#REF!</v>
      </c>
      <c r="O149" s="12" t="e">
        <f>SUM(IF(W149=1,3,IF(W149=2,2,IF(W149=3,1,0))),IF(V149=1,3,IF(V149=2,2,IF(V149=3,1,0))),IF(Y149=1,3,IF(Y149=2,2,IF(Y149=3,1,0))),IF(AA149=1,3,IF(AA149=2,2,IF(AA149=3,1,0))),IF(AC149=1,3,IF(AC149=2,2,IF(AC149=3,1,0))))+SUM(U149,#REF!,X149,Z149,AB149)</f>
        <v>#REF!</v>
      </c>
      <c r="P149" s="13"/>
      <c r="Q149" s="7">
        <f t="shared" si="11"/>
        <v>0</v>
      </c>
      <c r="R149" s="7" t="e">
        <f>MATCH(J149,'[1]Feuil1'!$A:$A,0)</f>
        <v>#N/A</v>
      </c>
      <c r="S149" s="7" t="e">
        <f>MATCH(Q149,'[1]Feuil1'!$1:$1,0)</f>
        <v>#N/A</v>
      </c>
      <c r="T149" s="7" t="e">
        <f>VLOOKUP(J149,'[1]Feuil1'!$A$2:$B$20,2)</f>
        <v>#N/A</v>
      </c>
      <c r="U149" s="95"/>
      <c r="V149" s="96"/>
      <c r="W149" s="98"/>
      <c r="X149" s="99"/>
      <c r="Y149" s="99"/>
      <c r="Z149" s="97"/>
      <c r="AA149" s="97"/>
      <c r="AB149" s="169"/>
    </row>
    <row r="150" spans="1:28" ht="21.75" customHeight="1">
      <c r="A150" s="306"/>
      <c r="B150" s="305"/>
      <c r="C150" s="143"/>
      <c r="D150" s="144"/>
      <c r="E150" s="144"/>
      <c r="F150" s="154"/>
      <c r="G150" s="144"/>
      <c r="H150" s="144"/>
      <c r="I150" s="152"/>
      <c r="J150" s="7">
        <f>IF(H150="M",VLOOKUP(M150,#REF!,2),IF(H150="F",VLOOKUP(M150,#REF!,3),""))</f>
      </c>
      <c r="K150" s="5" t="e">
        <f>INDEX(#REF!,R150,S150)</f>
        <v>#REF!</v>
      </c>
      <c r="L150" s="11" t="e">
        <f>VLOOKUP(D150,#REF!,2,)</f>
        <v>#REF!</v>
      </c>
      <c r="M150" s="7">
        <f t="shared" si="9"/>
        <v>1900</v>
      </c>
      <c r="N150" s="34" t="e">
        <f t="shared" si="10"/>
        <v>#REF!</v>
      </c>
      <c r="O150" s="12" t="e">
        <f>SUM(IF(W150=1,3,IF(W150=2,2,IF(W150=3,1,0))),IF(V150=1,3,IF(V150=2,2,IF(V150=3,1,0))),IF(Y150=1,3,IF(Y150=2,2,IF(Y150=3,1,0))),IF(AA150=1,3,IF(AA150=2,2,IF(AA150=3,1,0))),IF(AC150=1,3,IF(AC150=2,2,IF(AC150=3,1,0))))+SUM(U150,#REF!,X150,Z150,AB150)</f>
        <v>#REF!</v>
      </c>
      <c r="P150" s="13"/>
      <c r="Q150" s="7">
        <f t="shared" si="11"/>
        <v>0</v>
      </c>
      <c r="R150" s="7" t="e">
        <f>MATCH(J150,'[1]Feuil1'!$A:$A,0)</f>
        <v>#N/A</v>
      </c>
      <c r="S150" s="7" t="e">
        <f>MATCH(Q150,'[1]Feuil1'!$1:$1,0)</f>
        <v>#N/A</v>
      </c>
      <c r="T150" s="7" t="e">
        <f>VLOOKUP(J150,'[1]Feuil1'!$A$2:$B$20,2)</f>
        <v>#N/A</v>
      </c>
      <c r="U150" s="95"/>
      <c r="V150" s="96"/>
      <c r="W150" s="98"/>
      <c r="X150" s="99"/>
      <c r="Y150" s="99"/>
      <c r="Z150" s="97"/>
      <c r="AA150" s="97"/>
      <c r="AB150" s="169"/>
    </row>
    <row r="151" spans="1:28" ht="21.75" customHeight="1">
      <c r="A151" s="306"/>
      <c r="B151" s="305"/>
      <c r="C151" s="143"/>
      <c r="D151" s="144"/>
      <c r="E151" s="144"/>
      <c r="F151" s="154"/>
      <c r="G151" s="144"/>
      <c r="H151" s="144"/>
      <c r="I151" s="152"/>
      <c r="J151" s="7"/>
      <c r="K151" s="5"/>
      <c r="L151" s="11"/>
      <c r="M151" s="7"/>
      <c r="N151" s="34"/>
      <c r="O151" s="12"/>
      <c r="P151" s="13"/>
      <c r="Q151" s="7"/>
      <c r="R151" s="7"/>
      <c r="S151" s="7"/>
      <c r="T151" s="7"/>
      <c r="U151" s="95"/>
      <c r="V151" s="96"/>
      <c r="W151" s="98"/>
      <c r="X151" s="99"/>
      <c r="Y151" s="99"/>
      <c r="Z151" s="97"/>
      <c r="AA151" s="97"/>
      <c r="AB151" s="169"/>
    </row>
    <row r="152" spans="1:28" ht="21.75" customHeight="1">
      <c r="A152" s="306"/>
      <c r="B152" s="305"/>
      <c r="C152" s="143"/>
      <c r="D152" s="144"/>
      <c r="E152" s="144"/>
      <c r="F152" s="154"/>
      <c r="G152" s="144"/>
      <c r="H152" s="144"/>
      <c r="I152" s="152"/>
      <c r="J152" s="7"/>
      <c r="K152" s="5"/>
      <c r="L152" s="11"/>
      <c r="M152" s="7"/>
      <c r="N152" s="34"/>
      <c r="O152" s="12"/>
      <c r="P152" s="13"/>
      <c r="Q152" s="7"/>
      <c r="R152" s="7"/>
      <c r="S152" s="7"/>
      <c r="T152" s="7"/>
      <c r="U152" s="95"/>
      <c r="V152" s="96"/>
      <c r="W152" s="98"/>
      <c r="X152" s="99"/>
      <c r="Y152" s="99"/>
      <c r="Z152" s="97"/>
      <c r="AA152" s="97"/>
      <c r="AB152" s="169"/>
    </row>
    <row r="153" spans="1:28" ht="21.75" customHeight="1" thickBot="1">
      <c r="A153" s="306"/>
      <c r="B153" s="305"/>
      <c r="C153" s="188"/>
      <c r="D153" s="189"/>
      <c r="E153" s="189"/>
      <c r="F153" s="190"/>
      <c r="G153" s="189"/>
      <c r="H153" s="189"/>
      <c r="I153" s="191"/>
      <c r="J153" s="29"/>
      <c r="K153" s="2"/>
      <c r="L153" s="85"/>
      <c r="M153" s="29"/>
      <c r="N153" s="86"/>
      <c r="O153" s="87"/>
      <c r="P153" s="27"/>
      <c r="Q153" s="29"/>
      <c r="R153" s="29"/>
      <c r="S153" s="29"/>
      <c r="T153" s="29"/>
      <c r="U153" s="238"/>
      <c r="V153" s="193"/>
      <c r="W153" s="195"/>
      <c r="X153" s="196"/>
      <c r="Y153" s="196"/>
      <c r="Z153" s="194"/>
      <c r="AA153" s="194"/>
      <c r="AB153" s="197"/>
    </row>
    <row r="154" spans="1:28" ht="21.75" customHeight="1" thickTop="1">
      <c r="A154" s="237"/>
      <c r="B154" s="310" t="s">
        <v>54</v>
      </c>
      <c r="C154" s="204"/>
      <c r="D154" s="205"/>
      <c r="E154" s="205"/>
      <c r="F154" s="206"/>
      <c r="G154" s="205"/>
      <c r="H154" s="205"/>
      <c r="I154" s="207"/>
      <c r="J154" s="208">
        <f>IF(H154="M",VLOOKUP(M154,#REF!,2),IF(H154="F",VLOOKUP(M154,#REF!,3),""))</f>
      </c>
      <c r="K154" s="209" t="e">
        <f>INDEX(#REF!,R154,S154)</f>
        <v>#REF!</v>
      </c>
      <c r="L154" s="210" t="e">
        <f>VLOOKUP(D154,#REF!,2,)</f>
        <v>#REF!</v>
      </c>
      <c r="M154" s="208">
        <f>YEAR(F154)</f>
        <v>1900</v>
      </c>
      <c r="N154" s="211" t="e">
        <f>CONCATENATE(J154," ",K154)</f>
        <v>#REF!</v>
      </c>
      <c r="O154" s="212" t="e">
        <f>SUM(IF(W154=1,3,IF(W154=2,2,IF(W154=3,1,0))),IF(V154=1,3,IF(V154=2,2,IF(V154=3,1,0))),IF(Y154=1,3,IF(Y154=2,2,IF(Y154=3,1,0))),IF(AA154=1,3,IF(AA154=2,2,IF(AA154=3,1,0))),IF(AC154=1,3,IF(AC154=2,2,IF(AC154=3,1,0))))+SUM(U154,#REF!,X154,Z154,AB154)</f>
        <v>#REF!</v>
      </c>
      <c r="P154" s="213"/>
      <c r="Q154" s="208">
        <f>ROUNDUP(I154,0)</f>
        <v>0</v>
      </c>
      <c r="R154" s="208" t="e">
        <f>MATCH(J154,'[1]Feuil1'!$A:$A,0)</f>
        <v>#N/A</v>
      </c>
      <c r="S154" s="208" t="e">
        <f>MATCH(Q154,'[1]Feuil1'!$1:$1,0)</f>
        <v>#N/A</v>
      </c>
      <c r="T154" s="208" t="e">
        <f>VLOOKUP(J154,'[1]Feuil1'!$A$2:$B$20,2)</f>
        <v>#N/A</v>
      </c>
      <c r="U154" s="240"/>
      <c r="V154" s="215"/>
      <c r="W154" s="217"/>
      <c r="X154" s="218"/>
      <c r="Y154" s="218"/>
      <c r="Z154" s="216"/>
      <c r="AA154" s="216"/>
      <c r="AB154" s="219"/>
    </row>
    <row r="155" spans="1:28" ht="21.75" customHeight="1">
      <c r="A155" s="186"/>
      <c r="B155" s="311"/>
      <c r="C155" s="143"/>
      <c r="D155" s="144"/>
      <c r="E155" s="144"/>
      <c r="F155" s="154"/>
      <c r="G155" s="144"/>
      <c r="H155" s="144"/>
      <c r="I155" s="152"/>
      <c r="J155" s="7">
        <f>IF(H155="M",VLOOKUP(M155,#REF!,2),IF(H155="F",VLOOKUP(M155,#REF!,3),""))</f>
      </c>
      <c r="K155" s="5" t="e">
        <f>INDEX(#REF!,R155,S155)</f>
        <v>#REF!</v>
      </c>
      <c r="L155" s="11" t="e">
        <f>VLOOKUP(D155,#REF!,2,)</f>
        <v>#REF!</v>
      </c>
      <c r="M155" s="7">
        <f>YEAR(F155)</f>
        <v>1900</v>
      </c>
      <c r="N155" s="34" t="e">
        <f>CONCATENATE(J155," ",K155)</f>
        <v>#REF!</v>
      </c>
      <c r="O155" s="12" t="e">
        <f>SUM(IF(W155=1,3,IF(W155=2,2,IF(W155=3,1,0))),IF(V155=1,3,IF(V155=2,2,IF(V155=3,1,0))),IF(Y155=1,3,IF(Y155=2,2,IF(Y155=3,1,0))),IF(AA155=1,3,IF(AA155=2,2,IF(AA155=3,1,0))),IF(AC155=1,3,IF(AC155=2,2,IF(AC155=3,1,0))))+SUM(U155,#REF!,X155,Z155,AB155)</f>
        <v>#REF!</v>
      </c>
      <c r="P155" s="13"/>
      <c r="Q155" s="7">
        <f>ROUNDUP(I155,0)</f>
        <v>0</v>
      </c>
      <c r="R155" s="7" t="e">
        <f>MATCH(J155,'[1]Feuil1'!$A:$A,0)</f>
        <v>#N/A</v>
      </c>
      <c r="S155" s="7" t="e">
        <f>MATCH(Q155,'[1]Feuil1'!$1:$1,0)</f>
        <v>#N/A</v>
      </c>
      <c r="T155" s="7" t="e">
        <f>VLOOKUP(J155,'[1]Feuil1'!$A$2:$B$20,2)</f>
        <v>#N/A</v>
      </c>
      <c r="U155" s="95"/>
      <c r="V155" s="96"/>
      <c r="W155" s="98"/>
      <c r="X155" s="99"/>
      <c r="Y155" s="99"/>
      <c r="Z155" s="97"/>
      <c r="AA155" s="97"/>
      <c r="AB155" s="220"/>
    </row>
    <row r="156" spans="1:28" ht="21.75" customHeight="1" thickBot="1">
      <c r="A156" s="187"/>
      <c r="B156" s="315"/>
      <c r="C156" s="147"/>
      <c r="D156" s="148"/>
      <c r="E156" s="148"/>
      <c r="F156" s="155"/>
      <c r="G156" s="148"/>
      <c r="H156" s="148"/>
      <c r="I156" s="156"/>
      <c r="J156" s="44">
        <f>IF(H156="M",VLOOKUP(M156,#REF!,2),IF(H156="F",VLOOKUP(M156,#REF!,3),""))</f>
      </c>
      <c r="K156" s="40" t="e">
        <f>INDEX(#REF!,R156,S156)</f>
        <v>#REF!</v>
      </c>
      <c r="L156" s="45" t="e">
        <f>VLOOKUP(D156,#REF!,2,)</f>
        <v>#REF!</v>
      </c>
      <c r="M156" s="44">
        <f>YEAR(F156)</f>
        <v>1900</v>
      </c>
      <c r="N156" s="42" t="e">
        <f>CONCATENATE(J156," ",K156)</f>
        <v>#REF!</v>
      </c>
      <c r="O156" s="43" t="e">
        <f>SUM(IF(W156=1,3,IF(W156=2,2,IF(W156=3,1,0))),IF(V156=1,3,IF(V156=2,2,IF(V156=3,1,0))),IF(Y156=1,3,IF(Y156=2,2,IF(Y156=3,1,0))),IF(AA156=1,3,IF(AA156=2,2,IF(AA156=3,1,0))),IF(AC156=1,3,IF(AC156=2,2,IF(AC156=3,1,0))))+SUM(U156,#REF!,X156,Z156,AB156)</f>
        <v>#REF!</v>
      </c>
      <c r="P156" s="54"/>
      <c r="Q156" s="44">
        <f>ROUNDUP(I156,0)</f>
        <v>0</v>
      </c>
      <c r="R156" s="44" t="e">
        <f>MATCH(J156,'[1]Feuil1'!$A:$A,0)</f>
        <v>#N/A</v>
      </c>
      <c r="S156" s="44" t="e">
        <f>MATCH(Q156,'[1]Feuil1'!$1:$1,0)</f>
        <v>#N/A</v>
      </c>
      <c r="T156" s="44" t="e">
        <f>VLOOKUP(J156,'[1]Feuil1'!$A$2:$B$20,2)</f>
        <v>#N/A</v>
      </c>
      <c r="U156" s="242"/>
      <c r="V156" s="100"/>
      <c r="W156" s="234"/>
      <c r="X156" s="235"/>
      <c r="Y156" s="235"/>
      <c r="Z156" s="233"/>
      <c r="AA156" s="233"/>
      <c r="AB156" s="236"/>
    </row>
    <row r="157" spans="1:28" ht="21.75" customHeight="1" thickTop="1">
      <c r="A157" s="304" t="s">
        <v>57</v>
      </c>
      <c r="B157" s="305"/>
      <c r="C157" s="160"/>
      <c r="D157" s="161"/>
      <c r="E157" s="161"/>
      <c r="F157" s="164"/>
      <c r="G157" s="161"/>
      <c r="H157" s="161" t="s">
        <v>33</v>
      </c>
      <c r="I157" s="165"/>
      <c r="J157" s="35" t="e">
        <f>IF(H157="M",VLOOKUP(M157,#REF!,2),IF(H157="F",VLOOKUP(M157,#REF!,3),""))</f>
        <v>#REF!</v>
      </c>
      <c r="K157" s="36" t="e">
        <f>INDEX(#REF!,R157,S157)</f>
        <v>#REF!</v>
      </c>
      <c r="L157" s="37" t="e">
        <f>VLOOKUP(D157,#REF!,2,)</f>
        <v>#REF!</v>
      </c>
      <c r="M157" s="35">
        <f t="shared" si="9"/>
        <v>1900</v>
      </c>
      <c r="N157" s="38" t="e">
        <f t="shared" si="10"/>
        <v>#REF!</v>
      </c>
      <c r="O157" s="39" t="e">
        <f>SUM(IF(W157=1,3,IF(W157=2,2,IF(W157=3,1,0))),IF(V157=1,3,IF(V157=2,2,IF(V157=3,1,0))),IF(Y157=1,3,IF(Y157=2,2,IF(Y157=3,1,0))),IF(AA157=1,3,IF(AA157=2,2,IF(AA157=3,1,0))),IF(AC157=1,3,IF(AC157=2,2,IF(AC157=3,1,0))))+SUM(U157,#REF!,X157,Z157,AB157)</f>
        <v>#REF!</v>
      </c>
      <c r="P157" s="46"/>
      <c r="Q157" s="35">
        <f t="shared" si="11"/>
        <v>0</v>
      </c>
      <c r="R157" s="35" t="e">
        <f>MATCH(J157,'[1]Feuil1'!$A:$A,0)</f>
        <v>#REF!</v>
      </c>
      <c r="S157" s="35" t="e">
        <f>MATCH(Q157,'[1]Feuil1'!$1:$1,0)</f>
        <v>#N/A</v>
      </c>
      <c r="T157" s="35" t="e">
        <f>VLOOKUP(J157,'[1]Feuil1'!$A$2:$B$20,2)</f>
        <v>#REF!</v>
      </c>
      <c r="U157" s="239"/>
      <c r="V157" s="199"/>
      <c r="W157" s="201"/>
      <c r="X157" s="202"/>
      <c r="Y157" s="202"/>
      <c r="Z157" s="200"/>
      <c r="AA157" s="200"/>
      <c r="AB157" s="203"/>
    </row>
    <row r="158" spans="1:28" ht="21.75" customHeight="1">
      <c r="A158" s="306"/>
      <c r="B158" s="305"/>
      <c r="C158" s="143"/>
      <c r="D158" s="144"/>
      <c r="E158" s="144"/>
      <c r="F158" s="154"/>
      <c r="G158" s="144"/>
      <c r="H158" s="143"/>
      <c r="I158" s="152"/>
      <c r="J158" s="7">
        <f>IF(H158="M",VLOOKUP(M158,#REF!,2),IF(H158="F",VLOOKUP(M158,#REF!,3),""))</f>
      </c>
      <c r="K158" s="5" t="e">
        <f>INDEX(#REF!,R158,S158)</f>
        <v>#REF!</v>
      </c>
      <c r="L158" s="11" t="e">
        <f>VLOOKUP(D158,#REF!,2,)</f>
        <v>#REF!</v>
      </c>
      <c r="M158" s="7">
        <f t="shared" si="9"/>
        <v>1900</v>
      </c>
      <c r="N158" s="34" t="e">
        <f t="shared" si="10"/>
        <v>#REF!</v>
      </c>
      <c r="O158" s="12" t="e">
        <f>SUM(IF(W158=1,3,IF(W158=2,2,IF(W158=3,1,0))),IF(V158=1,3,IF(V158=2,2,IF(V158=3,1,0))),IF(Y158=1,3,IF(Y158=2,2,IF(Y158=3,1,0))),IF(AA158=1,3,IF(AA158=2,2,IF(AA158=3,1,0))),IF(AC158=1,3,IF(AC158=2,2,IF(AC158=3,1,0))))+SUM(U158,#REF!,X158,Z158,AB158)</f>
        <v>#REF!</v>
      </c>
      <c r="P158" s="13"/>
      <c r="Q158" s="7">
        <f t="shared" si="11"/>
        <v>0</v>
      </c>
      <c r="R158" s="7" t="e">
        <f>MATCH(J158,'[1]Feuil1'!$A:$A,0)</f>
        <v>#N/A</v>
      </c>
      <c r="S158" s="7" t="e">
        <f>MATCH(Q158,'[1]Feuil1'!$1:$1,0)</f>
        <v>#N/A</v>
      </c>
      <c r="T158" s="7" t="e">
        <f>VLOOKUP(J158,'[1]Feuil1'!$A$2:$B$20,2)</f>
        <v>#N/A</v>
      </c>
      <c r="U158" s="95"/>
      <c r="V158" s="96"/>
      <c r="W158" s="98"/>
      <c r="X158" s="99"/>
      <c r="Y158" s="99"/>
      <c r="Z158" s="97"/>
      <c r="AA158" s="97"/>
      <c r="AB158" s="169"/>
    </row>
    <row r="159" spans="1:28" ht="21.75" customHeight="1">
      <c r="A159" s="306"/>
      <c r="B159" s="305"/>
      <c r="C159" s="143"/>
      <c r="D159" s="144"/>
      <c r="E159" s="144"/>
      <c r="F159" s="154"/>
      <c r="G159" s="144"/>
      <c r="H159" s="144"/>
      <c r="I159" s="152"/>
      <c r="J159" s="7">
        <f>IF(H159="M",VLOOKUP(M159,#REF!,2),IF(H159="F",VLOOKUP(M159,#REF!,3),""))</f>
      </c>
      <c r="K159" s="5" t="e">
        <f>INDEX(#REF!,R159,S159)</f>
        <v>#REF!</v>
      </c>
      <c r="L159" s="11" t="e">
        <f>VLOOKUP(D159,#REF!,2,)</f>
        <v>#REF!</v>
      </c>
      <c r="M159" s="7">
        <f t="shared" si="9"/>
        <v>1900</v>
      </c>
      <c r="N159" s="34" t="e">
        <f t="shared" si="10"/>
        <v>#REF!</v>
      </c>
      <c r="O159" s="12" t="e">
        <f>SUM(IF(W159=1,3,IF(W159=2,2,IF(W159=3,1,0))),IF(V159=1,3,IF(V159=2,2,IF(V159=3,1,0))),IF(Y159=1,3,IF(Y159=2,2,IF(Y159=3,1,0))),IF(AA159=1,3,IF(AA159=2,2,IF(AA159=3,1,0))),IF(AC159=1,3,IF(AC159=2,2,IF(AC159=3,1,0))))+SUM(U159,#REF!,X159,Z159,AB159)</f>
        <v>#REF!</v>
      </c>
      <c r="P159" s="13"/>
      <c r="Q159" s="7">
        <f t="shared" si="11"/>
        <v>0</v>
      </c>
      <c r="R159" s="7" t="e">
        <f>MATCH(J159,'[1]Feuil1'!$A:$A,0)</f>
        <v>#N/A</v>
      </c>
      <c r="S159" s="7" t="e">
        <f>MATCH(Q159,'[1]Feuil1'!$1:$1,0)</f>
        <v>#N/A</v>
      </c>
      <c r="T159" s="7" t="e">
        <f>VLOOKUP(J159,'[1]Feuil1'!$A$2:$B$20,2)</f>
        <v>#N/A</v>
      </c>
      <c r="U159" s="95"/>
      <c r="V159" s="96"/>
      <c r="W159" s="98"/>
      <c r="X159" s="99"/>
      <c r="Y159" s="99"/>
      <c r="Z159" s="97"/>
      <c r="AA159" s="97"/>
      <c r="AB159" s="169"/>
    </row>
    <row r="160" spans="1:28" ht="21.75" customHeight="1">
      <c r="A160" s="306"/>
      <c r="B160" s="305"/>
      <c r="C160" s="143"/>
      <c r="D160" s="144"/>
      <c r="E160" s="144"/>
      <c r="F160" s="154"/>
      <c r="G160" s="144"/>
      <c r="H160" s="144"/>
      <c r="I160" s="152"/>
      <c r="J160" s="7">
        <f>IF(H160="M",VLOOKUP(M160,#REF!,2),IF(H160="F",VLOOKUP(M160,#REF!,3),""))</f>
      </c>
      <c r="K160" s="5" t="e">
        <f>INDEX(#REF!,R160,S160)</f>
        <v>#REF!</v>
      </c>
      <c r="L160" s="11" t="e">
        <f>VLOOKUP(D160,#REF!,2,)</f>
        <v>#REF!</v>
      </c>
      <c r="M160" s="7">
        <f t="shared" si="9"/>
        <v>1900</v>
      </c>
      <c r="N160" s="34" t="e">
        <f t="shared" si="10"/>
        <v>#REF!</v>
      </c>
      <c r="O160" s="12" t="e">
        <f>SUM(IF(W160=1,3,IF(W160=2,2,IF(W160=3,1,0))),IF(V160=1,3,IF(V160=2,2,IF(V160=3,1,0))),IF(Y160=1,3,IF(Y160=2,2,IF(Y160=3,1,0))),IF(AA160=1,3,IF(AA160=2,2,IF(AA160=3,1,0))),IF(AC160=1,3,IF(AC160=2,2,IF(AC160=3,1,0))))+SUM(U160,#REF!,X160,Z160,AB160)</f>
        <v>#REF!</v>
      </c>
      <c r="P160" s="13"/>
      <c r="Q160" s="7">
        <f t="shared" si="11"/>
        <v>0</v>
      </c>
      <c r="R160" s="7" t="e">
        <f>MATCH(J160,'[1]Feuil1'!$A:$A,0)</f>
        <v>#N/A</v>
      </c>
      <c r="S160" s="7" t="e">
        <f>MATCH(Q160,'[1]Feuil1'!$1:$1,0)</f>
        <v>#N/A</v>
      </c>
      <c r="T160" s="7" t="e">
        <f>VLOOKUP(J160,'[1]Feuil1'!$A$2:$B$20,2)</f>
        <v>#N/A</v>
      </c>
      <c r="U160" s="95"/>
      <c r="V160" s="96"/>
      <c r="W160" s="98"/>
      <c r="X160" s="99"/>
      <c r="Y160" s="99"/>
      <c r="Z160" s="97"/>
      <c r="AA160" s="97"/>
      <c r="AB160" s="169"/>
    </row>
    <row r="161" spans="1:28" ht="21.75" customHeight="1">
      <c r="A161" s="306"/>
      <c r="B161" s="305"/>
      <c r="C161" s="143"/>
      <c r="D161" s="144"/>
      <c r="E161" s="144"/>
      <c r="F161" s="154"/>
      <c r="G161" s="144"/>
      <c r="H161" s="144"/>
      <c r="I161" s="152"/>
      <c r="J161" s="7">
        <f>IF(H161="M",VLOOKUP(M161,#REF!,2),IF(H161="F",VLOOKUP(M161,#REF!,3),""))</f>
      </c>
      <c r="K161" s="5" t="e">
        <f>INDEX(#REF!,R161,S161)</f>
        <v>#REF!</v>
      </c>
      <c r="L161" s="11" t="e">
        <f>VLOOKUP(D161,#REF!,2,)</f>
        <v>#REF!</v>
      </c>
      <c r="M161" s="7">
        <f t="shared" si="9"/>
        <v>1900</v>
      </c>
      <c r="N161" s="34" t="e">
        <f t="shared" si="10"/>
        <v>#REF!</v>
      </c>
      <c r="O161" s="12" t="e">
        <f>SUM(IF(W161=1,3,IF(W161=2,2,IF(W161=3,1,0))),IF(V161=1,3,IF(V161=2,2,IF(V161=3,1,0))),IF(Y161=1,3,IF(Y161=2,2,IF(Y161=3,1,0))),IF(AA161=1,3,IF(AA161=2,2,IF(AA161=3,1,0))),IF(AC161=1,3,IF(AC161=2,2,IF(AC161=3,1,0))))+SUM(U161,#REF!,X161,Z161,AB161)</f>
        <v>#REF!</v>
      </c>
      <c r="P161" s="13"/>
      <c r="Q161" s="7">
        <f t="shared" si="11"/>
        <v>0</v>
      </c>
      <c r="R161" s="7" t="e">
        <f>MATCH(J161,'[1]Feuil1'!$A:$A,0)</f>
        <v>#N/A</v>
      </c>
      <c r="S161" s="7" t="e">
        <f>MATCH(Q161,'[1]Feuil1'!$1:$1,0)</f>
        <v>#N/A</v>
      </c>
      <c r="T161" s="7" t="e">
        <f>VLOOKUP(J161,'[1]Feuil1'!$A$2:$B$20,2)</f>
        <v>#N/A</v>
      </c>
      <c r="U161" s="95"/>
      <c r="V161" s="96"/>
      <c r="W161" s="98"/>
      <c r="X161" s="99"/>
      <c r="Y161" s="99"/>
      <c r="Z161" s="97"/>
      <c r="AA161" s="97"/>
      <c r="AB161" s="169"/>
    </row>
    <row r="162" spans="1:28" ht="21.75" customHeight="1">
      <c r="A162" s="306"/>
      <c r="B162" s="305"/>
      <c r="C162" s="143"/>
      <c r="D162" s="144"/>
      <c r="E162" s="144"/>
      <c r="F162" s="154"/>
      <c r="G162" s="144"/>
      <c r="H162" s="144"/>
      <c r="I162" s="152"/>
      <c r="J162" s="7"/>
      <c r="K162" s="5"/>
      <c r="L162" s="11"/>
      <c r="M162" s="7"/>
      <c r="N162" s="34"/>
      <c r="O162" s="12"/>
      <c r="P162" s="13"/>
      <c r="Q162" s="7"/>
      <c r="R162" s="7"/>
      <c r="S162" s="7"/>
      <c r="T162" s="7"/>
      <c r="U162" s="95"/>
      <c r="V162" s="96"/>
      <c r="W162" s="98"/>
      <c r="X162" s="99"/>
      <c r="Y162" s="99"/>
      <c r="Z162" s="97"/>
      <c r="AA162" s="97"/>
      <c r="AB162" s="169"/>
    </row>
    <row r="163" spans="1:28" ht="21.75" customHeight="1">
      <c r="A163" s="306"/>
      <c r="B163" s="305"/>
      <c r="C163" s="143"/>
      <c r="D163" s="144"/>
      <c r="E163" s="144"/>
      <c r="F163" s="154"/>
      <c r="G163" s="144"/>
      <c r="H163" s="144"/>
      <c r="I163" s="152"/>
      <c r="J163" s="7"/>
      <c r="K163" s="5"/>
      <c r="L163" s="11"/>
      <c r="M163" s="7"/>
      <c r="N163" s="34"/>
      <c r="O163" s="12"/>
      <c r="P163" s="13"/>
      <c r="Q163" s="7"/>
      <c r="R163" s="7"/>
      <c r="S163" s="7"/>
      <c r="T163" s="7"/>
      <c r="U163" s="95"/>
      <c r="V163" s="96"/>
      <c r="W163" s="98"/>
      <c r="X163" s="99"/>
      <c r="Y163" s="99"/>
      <c r="Z163" s="97"/>
      <c r="AA163" s="97"/>
      <c r="AB163" s="169"/>
    </row>
    <row r="164" spans="1:28" ht="21.75" customHeight="1" thickBot="1">
      <c r="A164" s="306"/>
      <c r="B164" s="305"/>
      <c r="C164" s="188"/>
      <c r="D164" s="189"/>
      <c r="E164" s="189"/>
      <c r="F164" s="190"/>
      <c r="G164" s="189"/>
      <c r="H164" s="189"/>
      <c r="I164" s="191"/>
      <c r="J164" s="29"/>
      <c r="K164" s="2"/>
      <c r="L164" s="85"/>
      <c r="M164" s="29"/>
      <c r="N164" s="86"/>
      <c r="O164" s="87"/>
      <c r="P164" s="27"/>
      <c r="Q164" s="29"/>
      <c r="R164" s="29"/>
      <c r="S164" s="29"/>
      <c r="T164" s="29"/>
      <c r="U164" s="238"/>
      <c r="V164" s="193"/>
      <c r="W164" s="195"/>
      <c r="X164" s="196"/>
      <c r="Y164" s="196"/>
      <c r="Z164" s="194"/>
      <c r="AA164" s="194"/>
      <c r="AB164" s="197"/>
    </row>
    <row r="165" spans="1:28" ht="21.75" customHeight="1" thickTop="1">
      <c r="A165" s="237"/>
      <c r="B165" s="310" t="s">
        <v>54</v>
      </c>
      <c r="C165" s="204"/>
      <c r="D165" s="205"/>
      <c r="E165" s="205"/>
      <c r="F165" s="206"/>
      <c r="G165" s="205"/>
      <c r="H165" s="205"/>
      <c r="I165" s="207"/>
      <c r="J165" s="208">
        <f>IF(H165="M",VLOOKUP(M165,#REF!,2),IF(H165="F",VLOOKUP(M165,#REF!,3),""))</f>
      </c>
      <c r="K165" s="209" t="e">
        <f>INDEX(#REF!,R165,S165)</f>
        <v>#REF!</v>
      </c>
      <c r="L165" s="210" t="e">
        <f>VLOOKUP(D165,#REF!,2,)</f>
        <v>#REF!</v>
      </c>
      <c r="M165" s="208">
        <f t="shared" si="9"/>
        <v>1900</v>
      </c>
      <c r="N165" s="211" t="e">
        <f t="shared" si="10"/>
        <v>#REF!</v>
      </c>
      <c r="O165" s="212" t="e">
        <f>SUM(IF(W165=1,3,IF(W165=2,2,IF(W165=3,1,0))),IF(V165=1,3,IF(V165=2,2,IF(V165=3,1,0))),IF(Y165=1,3,IF(Y165=2,2,IF(Y165=3,1,0))),IF(AA165=1,3,IF(AA165=2,2,IF(AA165=3,1,0))),IF(AC165=1,3,IF(AC165=2,2,IF(AC165=3,1,0))))+SUM(U165,#REF!,X165,Z165,AB165)</f>
        <v>#REF!</v>
      </c>
      <c r="P165" s="213"/>
      <c r="Q165" s="208">
        <f t="shared" si="11"/>
        <v>0</v>
      </c>
      <c r="R165" s="208" t="e">
        <f>MATCH(J165,'[1]Feuil1'!$A:$A,0)</f>
        <v>#N/A</v>
      </c>
      <c r="S165" s="208" t="e">
        <f>MATCH(Q165,'[1]Feuil1'!$1:$1,0)</f>
        <v>#N/A</v>
      </c>
      <c r="T165" s="208" t="e">
        <f>VLOOKUP(J165,'[1]Feuil1'!$A$2:$B$20,2)</f>
        <v>#N/A</v>
      </c>
      <c r="U165" s="240"/>
      <c r="V165" s="215"/>
      <c r="W165" s="217"/>
      <c r="X165" s="218"/>
      <c r="Y165" s="218"/>
      <c r="Z165" s="216"/>
      <c r="AA165" s="216"/>
      <c r="AB165" s="219"/>
    </row>
    <row r="166" spans="1:28" ht="21.75" customHeight="1">
      <c r="A166" s="186"/>
      <c r="B166" s="311"/>
      <c r="C166" s="143"/>
      <c r="D166" s="144"/>
      <c r="E166" s="144"/>
      <c r="F166" s="154"/>
      <c r="G166" s="144"/>
      <c r="H166" s="144"/>
      <c r="I166" s="152"/>
      <c r="J166" s="7">
        <f>IF(H166="M",VLOOKUP(M166,#REF!,2),IF(H166="F",VLOOKUP(M166,#REF!,3),""))</f>
      </c>
      <c r="K166" s="5" t="e">
        <f>INDEX(#REF!,R166,S166)</f>
        <v>#REF!</v>
      </c>
      <c r="L166" s="11" t="e">
        <f>VLOOKUP(D166,#REF!,2,)</f>
        <v>#REF!</v>
      </c>
      <c r="M166" s="7">
        <f t="shared" si="9"/>
        <v>1900</v>
      </c>
      <c r="N166" s="34" t="e">
        <f t="shared" si="10"/>
        <v>#REF!</v>
      </c>
      <c r="O166" s="12" t="e">
        <f>SUM(IF(W166=1,3,IF(W166=2,2,IF(W166=3,1,0))),IF(V166=1,3,IF(V166=2,2,IF(V166=3,1,0))),IF(Y166=1,3,IF(Y166=2,2,IF(Y166=3,1,0))),IF(AA166=1,3,IF(AA166=2,2,IF(AA166=3,1,0))),IF(AC166=1,3,IF(AC166=2,2,IF(AC166=3,1,0))))+SUM(U166,#REF!,X166,Z166,AB166)</f>
        <v>#REF!</v>
      </c>
      <c r="P166" s="13"/>
      <c r="Q166" s="7">
        <f t="shared" si="11"/>
        <v>0</v>
      </c>
      <c r="R166" s="7" t="e">
        <f>MATCH(J166,'[1]Feuil1'!$A:$A,0)</f>
        <v>#N/A</v>
      </c>
      <c r="S166" s="7" t="e">
        <f>MATCH(Q166,'[1]Feuil1'!$1:$1,0)</f>
        <v>#N/A</v>
      </c>
      <c r="T166" s="7" t="e">
        <f>VLOOKUP(J166,'[1]Feuil1'!$A$2:$B$20,2)</f>
        <v>#N/A</v>
      </c>
      <c r="U166" s="95"/>
      <c r="V166" s="96"/>
      <c r="W166" s="98"/>
      <c r="X166" s="99"/>
      <c r="Y166" s="99"/>
      <c r="Z166" s="97"/>
      <c r="AA166" s="97"/>
      <c r="AB166" s="220"/>
    </row>
    <row r="167" spans="1:28" ht="21.75" customHeight="1">
      <c r="A167" s="186"/>
      <c r="B167" s="311"/>
      <c r="C167" s="188"/>
      <c r="D167" s="189"/>
      <c r="E167" s="189"/>
      <c r="F167" s="190"/>
      <c r="G167" s="189"/>
      <c r="H167" s="189"/>
      <c r="I167" s="191"/>
      <c r="J167" s="29">
        <f>IF(H167="M",VLOOKUP(M167,#REF!,2),IF(H167="F",VLOOKUP(M167,#REF!,3),""))</f>
      </c>
      <c r="K167" s="2" t="e">
        <f>INDEX(#REF!,R167,S167)</f>
        <v>#REF!</v>
      </c>
      <c r="L167" s="85" t="e">
        <f>VLOOKUP(D167,#REF!,2,)</f>
        <v>#REF!</v>
      </c>
      <c r="M167" s="29">
        <f t="shared" si="9"/>
        <v>1900</v>
      </c>
      <c r="N167" s="86" t="e">
        <f t="shared" si="10"/>
        <v>#REF!</v>
      </c>
      <c r="O167" s="87" t="e">
        <f>SUM(IF(W167=1,3,IF(W167=2,2,IF(W167=3,1,0))),IF(V167=1,3,IF(V167=2,2,IF(V167=3,1,0))),IF(Y167=1,3,IF(Y167=2,2,IF(Y167=3,1,0))),IF(AA167=1,3,IF(AA167=2,2,IF(AA167=3,1,0))),IF(AC167=1,3,IF(AC167=2,2,IF(AC167=3,1,0))))+SUM(U167,#REF!,X167,Z167,AB167)</f>
        <v>#REF!</v>
      </c>
      <c r="P167" s="27"/>
      <c r="Q167" s="29">
        <f t="shared" si="11"/>
        <v>0</v>
      </c>
      <c r="R167" s="29" t="e">
        <f>MATCH(J167,'[1]Feuil1'!$A:$A,0)</f>
        <v>#N/A</v>
      </c>
      <c r="S167" s="29" t="e">
        <f>MATCH(Q167,'[1]Feuil1'!$1:$1,0)</f>
        <v>#N/A</v>
      </c>
      <c r="T167" s="29" t="e">
        <f>VLOOKUP(J167,'[1]Feuil1'!$A$2:$B$20,2)</f>
        <v>#N/A</v>
      </c>
      <c r="U167" s="238"/>
      <c r="V167" s="193"/>
      <c r="W167" s="195"/>
      <c r="X167" s="196"/>
      <c r="Y167" s="196"/>
      <c r="Z167" s="194"/>
      <c r="AA167" s="194"/>
      <c r="AB167" s="243"/>
    </row>
    <row r="168" spans="1:30" ht="30" customHeight="1">
      <c r="A168" s="319" t="s">
        <v>64</v>
      </c>
      <c r="B168" s="320"/>
      <c r="C168" s="320"/>
      <c r="D168" s="320"/>
      <c r="E168" s="320"/>
      <c r="F168" s="320"/>
      <c r="G168" s="320"/>
      <c r="H168" s="320"/>
      <c r="I168" s="320"/>
      <c r="J168" s="320"/>
      <c r="K168" s="320"/>
      <c r="L168" s="320"/>
      <c r="M168" s="320"/>
      <c r="N168" s="320"/>
      <c r="O168" s="320"/>
      <c r="P168" s="320"/>
      <c r="Q168" s="320"/>
      <c r="R168" s="320"/>
      <c r="S168" s="320"/>
      <c r="T168" s="320"/>
      <c r="U168" s="320"/>
      <c r="V168" s="320"/>
      <c r="W168" s="320"/>
      <c r="X168" s="320"/>
      <c r="Y168" s="321"/>
      <c r="Z168" s="321"/>
      <c r="AA168" s="321"/>
      <c r="AB168" s="322"/>
      <c r="AD168" s="244"/>
    </row>
    <row r="169" spans="1:30" ht="30" customHeight="1">
      <c r="A169" s="323" t="s">
        <v>63</v>
      </c>
      <c r="B169" s="324"/>
      <c r="C169" s="324"/>
      <c r="D169" s="324"/>
      <c r="E169" s="324"/>
      <c r="F169" s="324"/>
      <c r="G169" s="324"/>
      <c r="H169" s="324"/>
      <c r="I169" s="324"/>
      <c r="J169" s="324"/>
      <c r="K169" s="324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4"/>
      <c r="Y169" s="325"/>
      <c r="Z169" s="325"/>
      <c r="AA169" s="325"/>
      <c r="AB169" s="326"/>
      <c r="AD169" s="244"/>
    </row>
    <row r="170" spans="1:30" ht="121.5" customHeight="1">
      <c r="A170" s="329" t="s">
        <v>67</v>
      </c>
      <c r="B170" s="252"/>
      <c r="C170" s="252"/>
      <c r="D170" s="252"/>
      <c r="E170" s="252"/>
      <c r="F170" s="252"/>
      <c r="G170" s="252"/>
      <c r="H170" s="252"/>
      <c r="I170" s="252"/>
      <c r="J170" s="252"/>
      <c r="K170" s="252"/>
      <c r="L170" s="252"/>
      <c r="M170" s="252"/>
      <c r="N170" s="252"/>
      <c r="O170" s="252"/>
      <c r="P170" s="252"/>
      <c r="Q170" s="252"/>
      <c r="R170" s="252"/>
      <c r="S170" s="252"/>
      <c r="T170" s="252"/>
      <c r="U170" s="252"/>
      <c r="V170" s="252"/>
      <c r="W170" s="252"/>
      <c r="X170" s="252"/>
      <c r="Y170" s="253"/>
      <c r="Z170" s="253"/>
      <c r="AA170" s="253"/>
      <c r="AB170" s="254"/>
      <c r="AD170" s="244"/>
    </row>
    <row r="171" ht="33.75" customHeight="1"/>
    <row r="172" ht="14.25">
      <c r="A172" s="241"/>
    </row>
  </sheetData>
  <sheetProtection/>
  <mergeCells count="59">
    <mergeCell ref="A168:AB168"/>
    <mergeCell ref="A169:AB169"/>
    <mergeCell ref="A3:AB3"/>
    <mergeCell ref="A4:AB4"/>
    <mergeCell ref="A5:AB5"/>
    <mergeCell ref="V6:V7"/>
    <mergeCell ref="B89:B91"/>
    <mergeCell ref="A75:B88"/>
    <mergeCell ref="B44:B45"/>
    <mergeCell ref="B165:B167"/>
    <mergeCell ref="A92:B99"/>
    <mergeCell ref="B100:B102"/>
    <mergeCell ref="A140:B153"/>
    <mergeCell ref="B154:B156"/>
    <mergeCell ref="A110:B116"/>
    <mergeCell ref="A20:A27"/>
    <mergeCell ref="B20:B21"/>
    <mergeCell ref="B22:B23"/>
    <mergeCell ref="B24:B25"/>
    <mergeCell ref="B26:B27"/>
    <mergeCell ref="A157:B164"/>
    <mergeCell ref="A52:V52"/>
    <mergeCell ref="A28:A39"/>
    <mergeCell ref="W6:W7"/>
    <mergeCell ref="B32:B33"/>
    <mergeCell ref="B34:B35"/>
    <mergeCell ref="B36:B37"/>
    <mergeCell ref="B38:B39"/>
    <mergeCell ref="B50:B51"/>
    <mergeCell ref="B42:B43"/>
    <mergeCell ref="A7:B7"/>
    <mergeCell ref="A1:AB1"/>
    <mergeCell ref="A2:AB2"/>
    <mergeCell ref="AC6:AC7"/>
    <mergeCell ref="A8:A19"/>
    <mergeCell ref="B8:B9"/>
    <mergeCell ref="B10:B11"/>
    <mergeCell ref="B12:B13"/>
    <mergeCell ref="B14:B15"/>
    <mergeCell ref="U6:U7"/>
    <mergeCell ref="B28:B29"/>
    <mergeCell ref="B30:B31"/>
    <mergeCell ref="AB6:AB7"/>
    <mergeCell ref="Z6:Z7"/>
    <mergeCell ref="A6:O6"/>
    <mergeCell ref="X6:X7"/>
    <mergeCell ref="B16:B17"/>
    <mergeCell ref="B18:B19"/>
    <mergeCell ref="AA6:AA7"/>
    <mergeCell ref="B46:B47"/>
    <mergeCell ref="Y6:Y7"/>
    <mergeCell ref="A170:AB170"/>
    <mergeCell ref="A53:B66"/>
    <mergeCell ref="A67:B74"/>
    <mergeCell ref="A117:B139"/>
    <mergeCell ref="A103:B109"/>
    <mergeCell ref="A40:A49"/>
    <mergeCell ref="B48:B49"/>
    <mergeCell ref="B40:B41"/>
  </mergeCells>
  <printOptions/>
  <pageMargins left="0.787401575" right="0.787401575" top="0.984251969" bottom="0.984251969" header="0.4921259845" footer="0.492125984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Compaq_Propriétaire</dc:creator>
  <cp:keywords/>
  <dc:description/>
  <cp:lastModifiedBy>Aure Malabat</cp:lastModifiedBy>
  <cp:lastPrinted>2019-10-07T09:43:52Z</cp:lastPrinted>
  <dcterms:created xsi:type="dcterms:W3CDTF">2014-12-06T15:30:23Z</dcterms:created>
  <dcterms:modified xsi:type="dcterms:W3CDTF">2019-10-07T09:45:49Z</dcterms:modified>
  <cp:category/>
  <cp:version/>
  <cp:contentType/>
  <cp:contentStatus/>
</cp:coreProperties>
</file>