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codeName="ThisWorkbook" defaultThemeVersion="124226"/>
  <workbookProtection workbookPassword="CDC5" lockStructure="1"/>
  <bookViews>
    <workbookView xWindow="-15" yWindow="-15" windowWidth="14400" windowHeight="12840" tabRatio="688" firstSheet="3" activeTab="3"/>
  </bookViews>
  <sheets>
    <sheet name="Catégories Combat" sheetId="7" state="hidden" r:id="rId1"/>
    <sheet name="Catégories Technique Tradi" sheetId="13" state="hidden" r:id="rId2"/>
    <sheet name="Catégories Technique Moderne" sheetId="8" state="hidden" r:id="rId3"/>
    <sheet name="Informations" sheetId="1" r:id="rId4"/>
    <sheet name="Taolu individuel - Moderne" sheetId="14" r:id="rId5"/>
    <sheet name="Taolu individuel - Traditionel" sheetId="15" r:id="rId6"/>
    <sheet name="Dui lian" sheetId="16" r:id="rId7"/>
    <sheet name="Formes collectives (Jiti)" sheetId="17" r:id="rId8"/>
    <sheet name="Qingda" sheetId="18" r:id="rId9"/>
    <sheet name="Sanda" sheetId="19" r:id="rId10"/>
  </sheets>
  <definedNames>
    <definedName name="CatTrad">'Catégories Technique Tradi'!$A$2:$A$48</definedName>
    <definedName name="clBenjamins">'Catégories Technique Moderne'!$D$5</definedName>
    <definedName name="ClC_SD">'Catégories Combat'!$H$3</definedName>
    <definedName name="clCadets">'Catégories Technique Moderne'!$D$7:$E$7</definedName>
    <definedName name="ClJS_SD">'Catégories Combat'!$H$5:$I$5</definedName>
    <definedName name="clJuniors">'Catégories Technique Moderne'!$D$8:$E$8</definedName>
    <definedName name="clMinimes">'Catégories Technique Moderne'!$D$6:$E$6</definedName>
    <definedName name="clPoussins">'Catégories Technique Moderne'!$D$3</definedName>
    <definedName name="clPupilles">'Catégories Technique Moderne'!$D$4</definedName>
    <definedName name="clSeniors">'Catégories Technique Moderne'!$D$9:$E$9</definedName>
    <definedName name="clVétérans">'Catégories Technique Moderne'!$D$10</definedName>
    <definedName name="Genre">"{""Féminine"";""Masculin""}"</definedName>
    <definedName name="lepDL">'Catégories Technique Moderne'!$I$68:$I$70</definedName>
    <definedName name="lepTJTS">'Catégories Technique Tradi'!$C$2:$D$6</definedName>
    <definedName name="lepTJXM">'Catégories Technique Tradi'!$C$2:$D$5</definedName>
    <definedName name="lepTLMN">'Catégories Technique Tradi'!$A$2:$A$15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pfBenjamins">'Catégories Combat'!$B$16:$G$16</definedName>
    <definedName name="lpfCadets">'Catégories Combat'!$B$18:$G$18</definedName>
    <definedName name="lpfJuniors">'Catégories Combat'!$B$19:$H$19</definedName>
    <definedName name="lpfMinimes">'Catégories Combat'!$B$17:$G$17</definedName>
    <definedName name="lpfPoussins">'Catégories Combat'!$B$14:$F$14</definedName>
    <definedName name="lpfPupilles">'Catégories Combat'!$B$15:$F$15</definedName>
    <definedName name="lpfSeniors">'Catégories Combat'!$B$20:$G$20</definedName>
    <definedName name="lpfVétérans">'Catégories Combat'!$B$21:$F$21</definedName>
    <definedName name="lpmBenjamins">'Catégories Combat'!$B$26:$G$26</definedName>
    <definedName name="lpmCadets">'Catégories Combat'!$B$28:$I$28</definedName>
    <definedName name="lpmJuniors">'Catégories Combat'!$B$29:$K$29</definedName>
    <definedName name="lpmMinimes">'Catégories Combat'!$B$27:$H$27</definedName>
    <definedName name="lpmPoussins">'Catégories Combat'!$B$24:$F$24</definedName>
    <definedName name="lpmPupilles">'Catégories Combat'!$B$25:$F$25</definedName>
    <definedName name="lpmSeniors">'Catégories Combat'!$B$30:$J$30</definedName>
    <definedName name="lpmVétérans">'Catégories Combat'!$B$31:$I$31</definedName>
    <definedName name="Sexe">'Catégories Combat'!$F$8:$G$8</definedName>
    <definedName name="tabQD">'Catégories Combat'!$A$3:$C$10</definedName>
    <definedName name="tabSD">'Catégories Combat'!$E$3:$G$5</definedName>
    <definedName name="tabTL">'Catégories Technique Moderne'!$A$3:$C$10</definedName>
    <definedName name="tlmACadetsAC">'Catégories Technique Moderne'!$J$10:$J$15</definedName>
    <definedName name="tlmACadetsAL">'Catégories Technique Moderne'!$J$20:$J$22</definedName>
    <definedName name="tlmACadetsMN">'Catégories Technique Moderne'!$J$2:$J$6</definedName>
    <definedName name="tlmAJuniorsAC">'Catégories Technique Moderne'!$K$10:$K$15</definedName>
    <definedName name="tlmAJuniorsAL">'Catégories Technique Moderne'!$K$20:$K$22</definedName>
    <definedName name="tlmAJuniorsMN">'Catégories Technique Moderne'!$K$2:$K$6</definedName>
    <definedName name="tlmAMinimesAC">'Catégories Technique Moderne'!$I$10:$I$15</definedName>
    <definedName name="tlmAMinimesAL">'Catégories Technique Moderne'!$I$20:$I$22</definedName>
    <definedName name="tlmAMinimesMN">'Catégories Technique Moderne'!$I$2:$I$6</definedName>
    <definedName name="tlmASeniorsAC">'Catégories Technique Moderne'!$L$10:$L$19</definedName>
    <definedName name="tlmASeniorsAL">'Catégories Technique Moderne'!$L$20:$L$25</definedName>
    <definedName name="tlmASeniorsMN">'Catégories Technique Moderne'!$L$2:$L$9</definedName>
    <definedName name="tlmBCadetsAC">'Catégories Technique Moderne'!$M$39:$M$49</definedName>
    <definedName name="tlmBCadetsAL">'Catégories Technique Moderne'!$M$55:$M$63</definedName>
    <definedName name="tlmBCadetsMN">'Catégories Technique Moderne'!$M$28:$M$34</definedName>
    <definedName name="tlmBJuniorsAC">'Catégories Technique Moderne'!$N$39:$N$45</definedName>
    <definedName name="tlmBJuniorsAL">'Catégories Technique Moderne'!$N$55:$N$60</definedName>
    <definedName name="tlmBJuniorsMN">'Catégories Technique Moderne'!$N$28:$N$33</definedName>
    <definedName name="tlmBMinimesAC">'Catégories Technique Moderne'!$L$39:$L$42</definedName>
    <definedName name="tlmBMinimesAL">'Catégories Technique Moderne'!$L$55:$L$57</definedName>
    <definedName name="tlmBMinimesMN">'Catégories Technique Moderne'!$L$28:$L$30</definedName>
    <definedName name="tlmBSeniorsAC">'Catégories Technique Moderne'!$O$39:$O$45</definedName>
    <definedName name="tlmBSeniorsAL">'Catégories Technique Moderne'!$O$55:$O$60</definedName>
    <definedName name="tlmBSeniorsMN">'Catégories Technique Moderne'!$O$28:$O$31</definedName>
    <definedName name="tlmBVétéransAC">'Catégories Technique Moderne'!$P$39:$P$54</definedName>
    <definedName name="tlmBVétéransAL">'Catégories Technique Moderne'!$P$55:$P$66</definedName>
    <definedName name="tlmBVétéransMN">'Catégories Technique Moderne'!$P$28:$P$38</definedName>
    <definedName name="tlmEBenjaminsAC">'Catégories Technique Moderne'!$K$39:$K$41</definedName>
    <definedName name="tlmEBenjaminsAL">'Catégories Technique Moderne'!$K$55:$K$57</definedName>
    <definedName name="tlmEBenjaminsMN">'Catégories Technique Moderne'!$K$28:$K$29</definedName>
    <definedName name="tlmEPoussinsAC">'Catégories Technique Moderne'!$I$39:$I$41</definedName>
    <definedName name="tlmEPoussinsAL">'Catégories Technique Moderne'!$I$55:$I$57</definedName>
    <definedName name="tlmEPoussinsMN">'Catégories Technique Moderne'!$I$28:$I$29</definedName>
    <definedName name="tlmEPupillesAC">'Catégories Technique Moderne'!$J$39:$J$41</definedName>
    <definedName name="tlmEPupillesAL">'Catégories Technique Moderne'!$J$55:$J$57</definedName>
    <definedName name="tlmEPupillesMN">'Catégories Technique Moderne'!$J$28:$J$29</definedName>
    <definedName name="Vide">"Vérifier les données saisie"</definedName>
  </definedNames>
  <calcPr calcId="145621"/>
</workbook>
</file>

<file path=xl/calcChain.xml><?xml version="1.0" encoding="utf-8"?>
<calcChain xmlns="http://schemas.openxmlformats.org/spreadsheetml/2006/main">
  <c r="Q71" i="19" l="1"/>
  <c r="P71" i="19"/>
  <c r="G71" i="19"/>
  <c r="A71" i="19"/>
  <c r="Q70" i="19"/>
  <c r="P70" i="19"/>
  <c r="G70" i="19"/>
  <c r="H70" i="19" s="1"/>
  <c r="N70" i="19" s="1"/>
  <c r="O70" i="19" s="1"/>
  <c r="A70" i="19"/>
  <c r="Q69" i="19"/>
  <c r="P69" i="19"/>
  <c r="G69" i="19"/>
  <c r="H69" i="19" s="1"/>
  <c r="N69" i="19" s="1"/>
  <c r="O69" i="19" s="1"/>
  <c r="A69" i="19"/>
  <c r="Q68" i="19"/>
  <c r="P68" i="19"/>
  <c r="G68" i="19"/>
  <c r="A68" i="19"/>
  <c r="Q67" i="19"/>
  <c r="P67" i="19"/>
  <c r="G67" i="19"/>
  <c r="A67" i="19"/>
  <c r="Q66" i="19"/>
  <c r="P66" i="19"/>
  <c r="G66" i="19"/>
  <c r="H66" i="19" s="1"/>
  <c r="N66" i="19" s="1"/>
  <c r="O66" i="19" s="1"/>
  <c r="A66" i="19"/>
  <c r="Q65" i="19"/>
  <c r="P65" i="19"/>
  <c r="G65" i="19"/>
  <c r="A65" i="19"/>
  <c r="Q64" i="19"/>
  <c r="P64" i="19"/>
  <c r="G64" i="19"/>
  <c r="H64" i="19" s="1"/>
  <c r="N64" i="19" s="1"/>
  <c r="O64" i="19" s="1"/>
  <c r="A64" i="19"/>
  <c r="Q63" i="19"/>
  <c r="P63" i="19"/>
  <c r="G63" i="19"/>
  <c r="H63" i="19" s="1"/>
  <c r="N63" i="19" s="1"/>
  <c r="O63" i="19" s="1"/>
  <c r="A63" i="19"/>
  <c r="Q62" i="19"/>
  <c r="P62" i="19"/>
  <c r="G62" i="19"/>
  <c r="A62" i="19"/>
  <c r="Q61" i="19"/>
  <c r="P61" i="19"/>
  <c r="G61" i="19"/>
  <c r="H61" i="19" s="1"/>
  <c r="N61" i="19" s="1"/>
  <c r="O61" i="19" s="1"/>
  <c r="A61" i="19"/>
  <c r="Q60" i="19"/>
  <c r="P60" i="19"/>
  <c r="G60" i="19"/>
  <c r="H60" i="19" s="1"/>
  <c r="N60" i="19" s="1"/>
  <c r="O60" i="19" s="1"/>
  <c r="A60" i="19"/>
  <c r="Q59" i="19"/>
  <c r="P59" i="19"/>
  <c r="G59" i="19"/>
  <c r="A59" i="19"/>
  <c r="Q58" i="19"/>
  <c r="P58" i="19"/>
  <c r="G58" i="19"/>
  <c r="A58" i="19"/>
  <c r="Q57" i="19"/>
  <c r="P57" i="19"/>
  <c r="G57" i="19"/>
  <c r="H57" i="19" s="1"/>
  <c r="N57" i="19" s="1"/>
  <c r="O57" i="19" s="1"/>
  <c r="A57" i="19"/>
  <c r="Q56" i="19"/>
  <c r="P56" i="19"/>
  <c r="G56" i="19"/>
  <c r="A56" i="19"/>
  <c r="Q55" i="19"/>
  <c r="P55" i="19"/>
  <c r="G55" i="19"/>
  <c r="H55" i="19" s="1"/>
  <c r="N55" i="19" s="1"/>
  <c r="O55" i="19" s="1"/>
  <c r="A55" i="19"/>
  <c r="Q54" i="19"/>
  <c r="P54" i="19"/>
  <c r="G54" i="19"/>
  <c r="H54" i="19" s="1"/>
  <c r="N54" i="19" s="1"/>
  <c r="O54" i="19" s="1"/>
  <c r="A54" i="19"/>
  <c r="Q53" i="19"/>
  <c r="P53" i="19"/>
  <c r="G53" i="19"/>
  <c r="A53" i="19"/>
  <c r="Q52" i="19"/>
  <c r="P52" i="19"/>
  <c r="G52" i="19"/>
  <c r="H52" i="19" s="1"/>
  <c r="N52" i="19" s="1"/>
  <c r="O52" i="19" s="1"/>
  <c r="A52" i="19"/>
  <c r="Q51" i="19"/>
  <c r="P51" i="19"/>
  <c r="G51" i="19"/>
  <c r="H51" i="19" s="1"/>
  <c r="N51" i="19" s="1"/>
  <c r="O51" i="19" s="1"/>
  <c r="A51" i="19"/>
  <c r="Q50" i="19"/>
  <c r="P50" i="19"/>
  <c r="G50" i="19"/>
  <c r="A50" i="19"/>
  <c r="Q49" i="19"/>
  <c r="P49" i="19"/>
  <c r="G49" i="19"/>
  <c r="A49" i="19"/>
  <c r="Q48" i="19"/>
  <c r="P48" i="19"/>
  <c r="G48" i="19"/>
  <c r="H48" i="19" s="1"/>
  <c r="N48" i="19" s="1"/>
  <c r="O48" i="19" s="1"/>
  <c r="A48" i="19"/>
  <c r="Q47" i="19"/>
  <c r="P47" i="19"/>
  <c r="G47" i="19"/>
  <c r="A47" i="19"/>
  <c r="Q46" i="19"/>
  <c r="P46" i="19"/>
  <c r="G46" i="19"/>
  <c r="H46" i="19" s="1"/>
  <c r="N46" i="19" s="1"/>
  <c r="O46" i="19" s="1"/>
  <c r="A46" i="19"/>
  <c r="Q45" i="19"/>
  <c r="P45" i="19"/>
  <c r="G45" i="19"/>
  <c r="H45" i="19" s="1"/>
  <c r="N45" i="19" s="1"/>
  <c r="O45" i="19" s="1"/>
  <c r="A45" i="19"/>
  <c r="Q44" i="19"/>
  <c r="P44" i="19"/>
  <c r="G44" i="19"/>
  <c r="A44" i="19"/>
  <c r="Q43" i="19"/>
  <c r="P43" i="19"/>
  <c r="G43" i="19"/>
  <c r="H43" i="19" s="1"/>
  <c r="N43" i="19" s="1"/>
  <c r="O43" i="19" s="1"/>
  <c r="A43" i="19"/>
  <c r="Q42" i="19"/>
  <c r="P42" i="19"/>
  <c r="G42" i="19"/>
  <c r="H42" i="19" s="1"/>
  <c r="N42" i="19" s="1"/>
  <c r="O42" i="19" s="1"/>
  <c r="A42" i="19"/>
  <c r="Q41" i="19"/>
  <c r="P41" i="19"/>
  <c r="G41" i="19"/>
  <c r="A41" i="19"/>
  <c r="Q40" i="19"/>
  <c r="P40" i="19"/>
  <c r="G40" i="19"/>
  <c r="A40" i="19"/>
  <c r="Q39" i="19"/>
  <c r="P39" i="19"/>
  <c r="G39" i="19"/>
  <c r="H39" i="19" s="1"/>
  <c r="N39" i="19" s="1"/>
  <c r="O39" i="19" s="1"/>
  <c r="A39" i="19"/>
  <c r="Q38" i="19"/>
  <c r="P38" i="19"/>
  <c r="G38" i="19"/>
  <c r="A38" i="19"/>
  <c r="Q37" i="19"/>
  <c r="P37" i="19"/>
  <c r="G37" i="19"/>
  <c r="H37" i="19" s="1"/>
  <c r="N37" i="19" s="1"/>
  <c r="O37" i="19" s="1"/>
  <c r="A37" i="19"/>
  <c r="Q36" i="19"/>
  <c r="P36" i="19"/>
  <c r="G36" i="19"/>
  <c r="H36" i="19" s="1"/>
  <c r="N36" i="19" s="1"/>
  <c r="O36" i="19" s="1"/>
  <c r="A36" i="19"/>
  <c r="Q35" i="19"/>
  <c r="P35" i="19"/>
  <c r="G35" i="19"/>
  <c r="A35" i="19"/>
  <c r="Q34" i="19"/>
  <c r="P34" i="19"/>
  <c r="G34" i="19"/>
  <c r="A34" i="19"/>
  <c r="Q33" i="19"/>
  <c r="P33" i="19"/>
  <c r="G33" i="19"/>
  <c r="H33" i="19" s="1"/>
  <c r="N33" i="19" s="1"/>
  <c r="O33" i="19" s="1"/>
  <c r="A33" i="19"/>
  <c r="Q32" i="19"/>
  <c r="P32" i="19"/>
  <c r="G32" i="19"/>
  <c r="A32" i="19"/>
  <c r="Q31" i="19"/>
  <c r="P31" i="19"/>
  <c r="G31" i="19"/>
  <c r="A31" i="19"/>
  <c r="Q30" i="19"/>
  <c r="P30" i="19"/>
  <c r="G30" i="19"/>
  <c r="A30" i="19"/>
  <c r="Q29" i="19"/>
  <c r="P29" i="19"/>
  <c r="G29" i="19"/>
  <c r="A29" i="19"/>
  <c r="Q28" i="19"/>
  <c r="P28" i="19"/>
  <c r="G28" i="19"/>
  <c r="A28" i="19"/>
  <c r="Q27" i="19"/>
  <c r="P27" i="19"/>
  <c r="G27" i="19"/>
  <c r="H27" i="19" s="1"/>
  <c r="N27" i="19" s="1"/>
  <c r="O27" i="19" s="1"/>
  <c r="A27" i="19"/>
  <c r="Q26" i="19"/>
  <c r="P26" i="19"/>
  <c r="G26" i="19"/>
  <c r="A26" i="19"/>
  <c r="Q25" i="19"/>
  <c r="P25" i="19"/>
  <c r="G25" i="19"/>
  <c r="A25" i="19"/>
  <c r="Q24" i="19"/>
  <c r="P24" i="19"/>
  <c r="G24" i="19"/>
  <c r="H24" i="19" s="1"/>
  <c r="N24" i="19" s="1"/>
  <c r="O24" i="19" s="1"/>
  <c r="A24" i="19"/>
  <c r="Q23" i="19"/>
  <c r="P23" i="19"/>
  <c r="G23" i="19"/>
  <c r="A23" i="19"/>
  <c r="Q22" i="19"/>
  <c r="P22" i="19"/>
  <c r="G22" i="19"/>
  <c r="A22" i="19"/>
  <c r="Q21" i="19"/>
  <c r="P21" i="19"/>
  <c r="G21" i="19"/>
  <c r="H21" i="19" s="1"/>
  <c r="N21" i="19" s="1"/>
  <c r="O21" i="19" s="1"/>
  <c r="A21" i="19"/>
  <c r="Q20" i="19"/>
  <c r="P20" i="19"/>
  <c r="G20" i="19"/>
  <c r="A20" i="19"/>
  <c r="Q19" i="19"/>
  <c r="P19" i="19"/>
  <c r="G19" i="19"/>
  <c r="A19" i="19"/>
  <c r="Q18" i="19"/>
  <c r="P18" i="19"/>
  <c r="G18" i="19"/>
  <c r="H18" i="19" s="1"/>
  <c r="N18" i="19" s="1"/>
  <c r="O18" i="19" s="1"/>
  <c r="A18" i="19"/>
  <c r="Q17" i="19"/>
  <c r="P17" i="19"/>
  <c r="G17" i="19"/>
  <c r="A17" i="19"/>
  <c r="Q16" i="19"/>
  <c r="P16" i="19"/>
  <c r="G16" i="19"/>
  <c r="A16" i="19"/>
  <c r="Q15" i="19"/>
  <c r="P15" i="19"/>
  <c r="G15" i="19"/>
  <c r="H15" i="19" s="1"/>
  <c r="N15" i="19" s="1"/>
  <c r="O15" i="19" s="1"/>
  <c r="A15" i="19"/>
  <c r="Q14" i="19"/>
  <c r="P14" i="19"/>
  <c r="G14" i="19"/>
  <c r="A14" i="19"/>
  <c r="Q13" i="19"/>
  <c r="P13" i="19"/>
  <c r="G13" i="19"/>
  <c r="A13" i="19"/>
  <c r="Q12" i="19"/>
  <c r="P12" i="19"/>
  <c r="G12" i="19"/>
  <c r="H12" i="19" s="1"/>
  <c r="N12" i="19" s="1"/>
  <c r="O12" i="19" s="1"/>
  <c r="A12" i="19"/>
  <c r="Q11" i="19"/>
  <c r="P11" i="19"/>
  <c r="G11" i="19"/>
  <c r="A11" i="19"/>
  <c r="Q10" i="19"/>
  <c r="P10" i="19"/>
  <c r="G10" i="19"/>
  <c r="A10" i="19"/>
  <c r="Q9" i="19"/>
  <c r="P9" i="19"/>
  <c r="G9" i="19"/>
  <c r="H9" i="19" s="1"/>
  <c r="A9" i="19"/>
  <c r="Q8" i="19"/>
  <c r="P8" i="19"/>
  <c r="G8" i="19"/>
  <c r="A8" i="19"/>
  <c r="Q7" i="19"/>
  <c r="P7" i="19"/>
  <c r="G7" i="19"/>
  <c r="A7" i="19"/>
  <c r="Q6" i="19"/>
  <c r="P6" i="19"/>
  <c r="G6" i="19"/>
  <c r="H6" i="19" s="1"/>
  <c r="N6" i="19" s="1"/>
  <c r="O6" i="19" s="1"/>
  <c r="A6" i="19"/>
  <c r="Q5" i="19"/>
  <c r="P5" i="19"/>
  <c r="G5" i="19"/>
  <c r="A5" i="19"/>
  <c r="Q4" i="19"/>
  <c r="P4" i="19"/>
  <c r="G4" i="19"/>
  <c r="A4" i="19"/>
  <c r="Q3" i="19"/>
  <c r="P3" i="19"/>
  <c r="G3" i="19"/>
  <c r="A3" i="19"/>
  <c r="Q2" i="19"/>
  <c r="P2" i="19"/>
  <c r="G2" i="19"/>
  <c r="A2" i="19"/>
  <c r="P71" i="18"/>
  <c r="O71" i="18"/>
  <c r="G71" i="18"/>
  <c r="P70" i="18"/>
  <c r="O70" i="18"/>
  <c r="G70" i="18"/>
  <c r="P69" i="18"/>
  <c r="O69" i="18"/>
  <c r="G69" i="18"/>
  <c r="P68" i="18"/>
  <c r="O68" i="18"/>
  <c r="G68" i="18"/>
  <c r="P67" i="18"/>
  <c r="O67" i="18"/>
  <c r="G67" i="18"/>
  <c r="P66" i="18"/>
  <c r="O66" i="18"/>
  <c r="G66" i="18"/>
  <c r="P65" i="18"/>
  <c r="O65" i="18"/>
  <c r="G65" i="18"/>
  <c r="P64" i="18"/>
  <c r="O64" i="18"/>
  <c r="G64" i="18"/>
  <c r="P63" i="18"/>
  <c r="O63" i="18"/>
  <c r="G63" i="18"/>
  <c r="P62" i="18"/>
  <c r="O62" i="18"/>
  <c r="G62" i="18"/>
  <c r="P61" i="18"/>
  <c r="O61" i="18"/>
  <c r="G61" i="18"/>
  <c r="P60" i="18"/>
  <c r="O60" i="18"/>
  <c r="G60" i="18"/>
  <c r="P59" i="18"/>
  <c r="O59" i="18"/>
  <c r="G59" i="18"/>
  <c r="P58" i="18"/>
  <c r="O58" i="18"/>
  <c r="G58" i="18"/>
  <c r="P57" i="18"/>
  <c r="O57" i="18"/>
  <c r="G57" i="18"/>
  <c r="P56" i="18"/>
  <c r="O56" i="18"/>
  <c r="G56" i="18"/>
  <c r="P55" i="18"/>
  <c r="O55" i="18"/>
  <c r="G55" i="18"/>
  <c r="P54" i="18"/>
  <c r="O54" i="18"/>
  <c r="G54" i="18"/>
  <c r="M54" i="18" s="1"/>
  <c r="N54" i="18" s="1"/>
  <c r="P53" i="18"/>
  <c r="O53" i="18"/>
  <c r="G53" i="18"/>
  <c r="M53" i="18" s="1"/>
  <c r="N53" i="18" s="1"/>
  <c r="P52" i="18"/>
  <c r="O52" i="18"/>
  <c r="G52" i="18"/>
  <c r="M52" i="18" s="1"/>
  <c r="N52" i="18" s="1"/>
  <c r="P51" i="18"/>
  <c r="O51" i="18"/>
  <c r="G51" i="18"/>
  <c r="M51" i="18" s="1"/>
  <c r="N51" i="18" s="1"/>
  <c r="P50" i="18"/>
  <c r="O50" i="18"/>
  <c r="G50" i="18"/>
  <c r="M50" i="18" s="1"/>
  <c r="N50" i="18" s="1"/>
  <c r="P49" i="18"/>
  <c r="O49" i="18"/>
  <c r="G49" i="18"/>
  <c r="M49" i="18" s="1"/>
  <c r="N49" i="18" s="1"/>
  <c r="P48" i="18"/>
  <c r="O48" i="18"/>
  <c r="G48" i="18"/>
  <c r="M48" i="18" s="1"/>
  <c r="N48" i="18" s="1"/>
  <c r="P47" i="18"/>
  <c r="O47" i="18"/>
  <c r="G47" i="18"/>
  <c r="M47" i="18" s="1"/>
  <c r="N47" i="18" s="1"/>
  <c r="P46" i="18"/>
  <c r="O46" i="18"/>
  <c r="G46" i="18"/>
  <c r="M46" i="18" s="1"/>
  <c r="N46" i="18" s="1"/>
  <c r="P45" i="18"/>
  <c r="O45" i="18"/>
  <c r="G45" i="18"/>
  <c r="M45" i="18" s="1"/>
  <c r="N45" i="18" s="1"/>
  <c r="P44" i="18"/>
  <c r="O44" i="18"/>
  <c r="G44" i="18"/>
  <c r="M44" i="18" s="1"/>
  <c r="N44" i="18" s="1"/>
  <c r="P43" i="18"/>
  <c r="O43" i="18"/>
  <c r="G43" i="18"/>
  <c r="M43" i="18" s="1"/>
  <c r="N43" i="18" s="1"/>
  <c r="P42" i="18"/>
  <c r="O42" i="18"/>
  <c r="G42" i="18"/>
  <c r="M42" i="18" s="1"/>
  <c r="N42" i="18" s="1"/>
  <c r="P41" i="18"/>
  <c r="O41" i="18"/>
  <c r="G41" i="18"/>
  <c r="M41" i="18" s="1"/>
  <c r="N41" i="18" s="1"/>
  <c r="P40" i="18"/>
  <c r="O40" i="18"/>
  <c r="G40" i="18"/>
  <c r="M40" i="18" s="1"/>
  <c r="N40" i="18" s="1"/>
  <c r="P39" i="18"/>
  <c r="O39" i="18"/>
  <c r="G39" i="18"/>
  <c r="M39" i="18" s="1"/>
  <c r="N39" i="18" s="1"/>
  <c r="P38" i="18"/>
  <c r="O38" i="18"/>
  <c r="G38" i="18"/>
  <c r="M38" i="18" s="1"/>
  <c r="N38" i="18" s="1"/>
  <c r="P37" i="18"/>
  <c r="O37" i="18"/>
  <c r="G37" i="18"/>
  <c r="M37" i="18" s="1"/>
  <c r="N37" i="18" s="1"/>
  <c r="P36" i="18"/>
  <c r="O36" i="18"/>
  <c r="G36" i="18"/>
  <c r="M36" i="18" s="1"/>
  <c r="N36" i="18" s="1"/>
  <c r="P35" i="18"/>
  <c r="O35" i="18"/>
  <c r="G35" i="18"/>
  <c r="M35" i="18" s="1"/>
  <c r="N35" i="18" s="1"/>
  <c r="P34" i="18"/>
  <c r="O34" i="18"/>
  <c r="G34" i="18"/>
  <c r="M34" i="18" s="1"/>
  <c r="N34" i="18" s="1"/>
  <c r="P33" i="18"/>
  <c r="O33" i="18"/>
  <c r="G33" i="18"/>
  <c r="M33" i="18" s="1"/>
  <c r="N33" i="18" s="1"/>
  <c r="P32" i="18"/>
  <c r="O32" i="18"/>
  <c r="G32" i="18"/>
  <c r="M32" i="18" s="1"/>
  <c r="N32" i="18" s="1"/>
  <c r="P31" i="18"/>
  <c r="O31" i="18"/>
  <c r="G31" i="18"/>
  <c r="M31" i="18" s="1"/>
  <c r="N31" i="18" s="1"/>
  <c r="P30" i="18"/>
  <c r="O30" i="18"/>
  <c r="G30" i="18"/>
  <c r="M30" i="18" s="1"/>
  <c r="N30" i="18" s="1"/>
  <c r="P29" i="18"/>
  <c r="O29" i="18"/>
  <c r="G29" i="18"/>
  <c r="M29" i="18" s="1"/>
  <c r="N29" i="18" s="1"/>
  <c r="P28" i="18"/>
  <c r="O28" i="18"/>
  <c r="G28" i="18"/>
  <c r="M28" i="18" s="1"/>
  <c r="N28" i="18" s="1"/>
  <c r="P27" i="18"/>
  <c r="O27" i="18"/>
  <c r="G27" i="18"/>
  <c r="M27" i="18" s="1"/>
  <c r="N27" i="18" s="1"/>
  <c r="P26" i="18"/>
  <c r="O26" i="18"/>
  <c r="G26" i="18"/>
  <c r="M26" i="18" s="1"/>
  <c r="N26" i="18" s="1"/>
  <c r="P25" i="18"/>
  <c r="O25" i="18"/>
  <c r="G25" i="18"/>
  <c r="M25" i="18" s="1"/>
  <c r="N25" i="18" s="1"/>
  <c r="P24" i="18"/>
  <c r="O24" i="18"/>
  <c r="G24" i="18"/>
  <c r="M24" i="18" s="1"/>
  <c r="N24" i="18" s="1"/>
  <c r="P23" i="18"/>
  <c r="O23" i="18"/>
  <c r="G23" i="18"/>
  <c r="P22" i="18"/>
  <c r="O22" i="18"/>
  <c r="G22" i="18"/>
  <c r="M22" i="18" s="1"/>
  <c r="N22" i="18" s="1"/>
  <c r="P21" i="18"/>
  <c r="O21" i="18"/>
  <c r="G21" i="18"/>
  <c r="M21" i="18" s="1"/>
  <c r="N21" i="18" s="1"/>
  <c r="P20" i="18"/>
  <c r="O20" i="18"/>
  <c r="G20" i="18"/>
  <c r="M20" i="18" s="1"/>
  <c r="N20" i="18" s="1"/>
  <c r="P19" i="18"/>
  <c r="O19" i="18"/>
  <c r="G19" i="18"/>
  <c r="M19" i="18" s="1"/>
  <c r="N19" i="18" s="1"/>
  <c r="P18" i="18"/>
  <c r="O18" i="18"/>
  <c r="G18" i="18"/>
  <c r="M18" i="18" s="1"/>
  <c r="N18" i="18" s="1"/>
  <c r="P17" i="18"/>
  <c r="O17" i="18"/>
  <c r="G17" i="18"/>
  <c r="M17" i="18" s="1"/>
  <c r="N17" i="18" s="1"/>
  <c r="P16" i="18"/>
  <c r="O16" i="18"/>
  <c r="G16" i="18"/>
  <c r="M16" i="18" s="1"/>
  <c r="N16" i="18" s="1"/>
  <c r="P15" i="18"/>
  <c r="O15" i="18"/>
  <c r="G15" i="18"/>
  <c r="M15" i="18" s="1"/>
  <c r="N15" i="18" s="1"/>
  <c r="P14" i="18"/>
  <c r="O14" i="18"/>
  <c r="G14" i="18"/>
  <c r="M14" i="18" s="1"/>
  <c r="N14" i="18" s="1"/>
  <c r="P13" i="18"/>
  <c r="O13" i="18"/>
  <c r="G13" i="18"/>
  <c r="M13" i="18" s="1"/>
  <c r="N13" i="18" s="1"/>
  <c r="P12" i="18"/>
  <c r="O12" i="18"/>
  <c r="G12" i="18"/>
  <c r="M12" i="18" s="1"/>
  <c r="N12" i="18" s="1"/>
  <c r="P11" i="18"/>
  <c r="O11" i="18"/>
  <c r="G11" i="18"/>
  <c r="M11" i="18" s="1"/>
  <c r="N11" i="18" s="1"/>
  <c r="P10" i="18"/>
  <c r="O10" i="18"/>
  <c r="G10" i="18"/>
  <c r="M10" i="18" s="1"/>
  <c r="N10" i="18" s="1"/>
  <c r="P9" i="18"/>
  <c r="O9" i="18"/>
  <c r="G9" i="18"/>
  <c r="M9" i="18" s="1"/>
  <c r="N9" i="18" s="1"/>
  <c r="P8" i="18"/>
  <c r="O8" i="18"/>
  <c r="G8" i="18"/>
  <c r="M8" i="18" s="1"/>
  <c r="N8" i="18" s="1"/>
  <c r="P7" i="18"/>
  <c r="O7" i="18"/>
  <c r="G7" i="18"/>
  <c r="M7" i="18" s="1"/>
  <c r="N7" i="18" s="1"/>
  <c r="P6" i="18"/>
  <c r="O6" i="18"/>
  <c r="G6" i="18"/>
  <c r="M6" i="18" s="1"/>
  <c r="N6" i="18" s="1"/>
  <c r="P5" i="18"/>
  <c r="O5" i="18"/>
  <c r="G5" i="18"/>
  <c r="M5" i="18" s="1"/>
  <c r="N5" i="18" s="1"/>
  <c r="P4" i="18"/>
  <c r="O4" i="18"/>
  <c r="G4" i="18"/>
  <c r="M4" i="18" s="1"/>
  <c r="N4" i="18" s="1"/>
  <c r="P3" i="18"/>
  <c r="O3" i="18"/>
  <c r="G3" i="18"/>
  <c r="M3" i="18" s="1"/>
  <c r="N3" i="18" s="1"/>
  <c r="P2" i="18"/>
  <c r="O2" i="18"/>
  <c r="G2" i="18"/>
  <c r="M2" i="18" s="1"/>
  <c r="N2" i="18" s="1"/>
  <c r="N91" i="17"/>
  <c r="M91" i="17"/>
  <c r="G91" i="17"/>
  <c r="P91" i="17" s="1"/>
  <c r="N90" i="17"/>
  <c r="M90" i="17"/>
  <c r="G90" i="17"/>
  <c r="P90" i="17" s="1"/>
  <c r="N89" i="17"/>
  <c r="M89" i="17"/>
  <c r="G89" i="17"/>
  <c r="K89" i="17" s="1"/>
  <c r="L89" i="17" s="1"/>
  <c r="N88" i="17"/>
  <c r="M88" i="17"/>
  <c r="G88" i="17"/>
  <c r="N87" i="17"/>
  <c r="M87" i="17"/>
  <c r="G87" i="17"/>
  <c r="P87" i="17" s="1"/>
  <c r="N86" i="17"/>
  <c r="M86" i="17"/>
  <c r="G86" i="17"/>
  <c r="N85" i="17"/>
  <c r="M85" i="17"/>
  <c r="G85" i="17"/>
  <c r="N84" i="17"/>
  <c r="M84" i="17"/>
  <c r="G84" i="17"/>
  <c r="P84" i="17" s="1"/>
  <c r="N83" i="17"/>
  <c r="M83" i="17"/>
  <c r="G83" i="17"/>
  <c r="K83" i="17" s="1"/>
  <c r="N82" i="17"/>
  <c r="M82" i="17"/>
  <c r="G82" i="17"/>
  <c r="N81" i="17"/>
  <c r="M81" i="17"/>
  <c r="G81" i="17"/>
  <c r="P81" i="17" s="1"/>
  <c r="N80" i="17"/>
  <c r="M80" i="17"/>
  <c r="G80" i="17"/>
  <c r="N79" i="17"/>
  <c r="M79" i="17"/>
  <c r="G79" i="17"/>
  <c r="P79" i="17" s="1"/>
  <c r="N78" i="17"/>
  <c r="M78" i="17"/>
  <c r="G78" i="17"/>
  <c r="N77" i="17"/>
  <c r="M77" i="17"/>
  <c r="G77" i="17"/>
  <c r="K77" i="17" s="1"/>
  <c r="L77" i="17" s="1"/>
  <c r="N76" i="17"/>
  <c r="M76" i="17"/>
  <c r="G76" i="17"/>
  <c r="P76" i="17" s="1"/>
  <c r="N75" i="17"/>
  <c r="M75" i="17"/>
  <c r="G75" i="17"/>
  <c r="N74" i="17"/>
  <c r="M74" i="17"/>
  <c r="G74" i="17"/>
  <c r="K74" i="17" s="1"/>
  <c r="L74" i="17" s="1"/>
  <c r="N73" i="17"/>
  <c r="M73" i="17"/>
  <c r="G73" i="17"/>
  <c r="P73" i="17" s="1"/>
  <c r="N72" i="17"/>
  <c r="M72" i="17"/>
  <c r="G72" i="17"/>
  <c r="N71" i="17"/>
  <c r="M71" i="17"/>
  <c r="G71" i="17"/>
  <c r="K71" i="17" s="1"/>
  <c r="L71" i="17" s="1"/>
  <c r="N70" i="17"/>
  <c r="M70" i="17"/>
  <c r="G70" i="17"/>
  <c r="N69" i="17"/>
  <c r="M69" i="17"/>
  <c r="G69" i="17"/>
  <c r="P69" i="17" s="1"/>
  <c r="N68" i="17"/>
  <c r="M68" i="17"/>
  <c r="G68" i="17"/>
  <c r="K68" i="17" s="1"/>
  <c r="L68" i="17" s="1"/>
  <c r="N67" i="17"/>
  <c r="M67" i="17"/>
  <c r="G67" i="17"/>
  <c r="P67" i="17" s="1"/>
  <c r="N66" i="17"/>
  <c r="M66" i="17"/>
  <c r="G66" i="17"/>
  <c r="P66" i="17" s="1"/>
  <c r="N65" i="17"/>
  <c r="M65" i="17"/>
  <c r="G65" i="17"/>
  <c r="K65" i="17" s="1"/>
  <c r="L65" i="17" s="1"/>
  <c r="N64" i="17"/>
  <c r="M64" i="17"/>
  <c r="G64" i="17"/>
  <c r="P64" i="17" s="1"/>
  <c r="N63" i="17"/>
  <c r="M63" i="17"/>
  <c r="G63" i="17"/>
  <c r="N62" i="17"/>
  <c r="M62" i="17"/>
  <c r="G62" i="17"/>
  <c r="K62" i="17" s="1"/>
  <c r="L62" i="17" s="1"/>
  <c r="N61" i="17"/>
  <c r="M61" i="17"/>
  <c r="G61" i="17"/>
  <c r="N60" i="17"/>
  <c r="M60" i="17"/>
  <c r="G60" i="17"/>
  <c r="N59" i="17"/>
  <c r="M59" i="17"/>
  <c r="G59" i="17"/>
  <c r="N58" i="17"/>
  <c r="M58" i="17"/>
  <c r="G58" i="17"/>
  <c r="P58" i="17" s="1"/>
  <c r="N57" i="17"/>
  <c r="M57" i="17"/>
  <c r="G57" i="17"/>
  <c r="N56" i="17"/>
  <c r="M56" i="17"/>
  <c r="G56" i="17"/>
  <c r="N55" i="17"/>
  <c r="M55" i="17"/>
  <c r="G55" i="17"/>
  <c r="N54" i="17"/>
  <c r="M54" i="17"/>
  <c r="G54" i="17"/>
  <c r="K54" i="17" s="1"/>
  <c r="L54" i="17" s="1"/>
  <c r="N53" i="17"/>
  <c r="M53" i="17"/>
  <c r="G53" i="17"/>
  <c r="P53" i="17" s="1"/>
  <c r="N52" i="17"/>
  <c r="M52" i="17"/>
  <c r="G52" i="17"/>
  <c r="N51" i="17"/>
  <c r="M51" i="17"/>
  <c r="G51" i="17"/>
  <c r="K51" i="17" s="1"/>
  <c r="L51" i="17" s="1"/>
  <c r="N50" i="17"/>
  <c r="M50" i="17"/>
  <c r="G50" i="17"/>
  <c r="P50" i="17" s="1"/>
  <c r="N49" i="17"/>
  <c r="M49" i="17"/>
  <c r="G49" i="17"/>
  <c r="K49" i="17" s="1"/>
  <c r="L49" i="17" s="1"/>
  <c r="N48" i="17"/>
  <c r="M48" i="17"/>
  <c r="G48" i="17"/>
  <c r="N47" i="17"/>
  <c r="M47" i="17"/>
  <c r="G47" i="17"/>
  <c r="P47" i="17" s="1"/>
  <c r="N46" i="17"/>
  <c r="M46" i="17"/>
  <c r="G46" i="17"/>
  <c r="N45" i="17"/>
  <c r="M45" i="17"/>
  <c r="G45" i="17"/>
  <c r="K45" i="17" s="1"/>
  <c r="L45" i="17" s="1"/>
  <c r="N44" i="17"/>
  <c r="M44" i="17"/>
  <c r="G44" i="17"/>
  <c r="N43" i="17"/>
  <c r="M43" i="17"/>
  <c r="G43" i="17"/>
  <c r="N42" i="17"/>
  <c r="M42" i="17"/>
  <c r="G42" i="17"/>
  <c r="K42" i="17" s="1"/>
  <c r="L42" i="17" s="1"/>
  <c r="N41" i="17"/>
  <c r="M41" i="17"/>
  <c r="G41" i="17"/>
  <c r="N40" i="17"/>
  <c r="M40" i="17"/>
  <c r="G40" i="17"/>
  <c r="K40" i="17" s="1"/>
  <c r="L40" i="17" s="1"/>
  <c r="N39" i="17"/>
  <c r="M39" i="17"/>
  <c r="G39" i="17"/>
  <c r="N38" i="17"/>
  <c r="M38" i="17"/>
  <c r="G38" i="17"/>
  <c r="P38" i="17" s="1"/>
  <c r="N37" i="17"/>
  <c r="M37" i="17"/>
  <c r="G37" i="17"/>
  <c r="N36" i="17"/>
  <c r="M36" i="17"/>
  <c r="G36" i="17"/>
  <c r="K36" i="17" s="1"/>
  <c r="L36" i="17" s="1"/>
  <c r="N35" i="17"/>
  <c r="M35" i="17"/>
  <c r="G35" i="17"/>
  <c r="N34" i="17"/>
  <c r="M34" i="17"/>
  <c r="G34" i="17"/>
  <c r="N33" i="17"/>
  <c r="M33" i="17"/>
  <c r="G33" i="17"/>
  <c r="K33" i="17" s="1"/>
  <c r="L33" i="17" s="1"/>
  <c r="N32" i="17"/>
  <c r="M32" i="17"/>
  <c r="G32" i="17"/>
  <c r="P32" i="17" s="1"/>
  <c r="N31" i="17"/>
  <c r="M31" i="17"/>
  <c r="G31" i="17"/>
  <c r="K31" i="17" s="1"/>
  <c r="L31" i="17" s="1"/>
  <c r="N30" i="17"/>
  <c r="M30" i="17"/>
  <c r="G30" i="17"/>
  <c r="N29" i="17"/>
  <c r="M29" i="17"/>
  <c r="G29" i="17"/>
  <c r="N28" i="17"/>
  <c r="M28" i="17"/>
  <c r="G28" i="17"/>
  <c r="P28" i="17" s="1"/>
  <c r="N27" i="17"/>
  <c r="M27" i="17"/>
  <c r="G27" i="17"/>
  <c r="K27" i="17" s="1"/>
  <c r="L27" i="17" s="1"/>
  <c r="N26" i="17"/>
  <c r="M26" i="17"/>
  <c r="G26" i="17"/>
  <c r="N25" i="17"/>
  <c r="M25" i="17"/>
  <c r="G25" i="17"/>
  <c r="P25" i="17" s="1"/>
  <c r="N24" i="17"/>
  <c r="M24" i="17"/>
  <c r="G24" i="17"/>
  <c r="K24" i="17" s="1"/>
  <c r="L24" i="17" s="1"/>
  <c r="N23" i="17"/>
  <c r="M23" i="17"/>
  <c r="G23" i="17"/>
  <c r="N22" i="17"/>
  <c r="M22" i="17"/>
  <c r="G22" i="17"/>
  <c r="K22" i="17" s="1"/>
  <c r="L22" i="17" s="1"/>
  <c r="N21" i="17"/>
  <c r="M21" i="17"/>
  <c r="G21" i="17"/>
  <c r="P21" i="17" s="1"/>
  <c r="N20" i="17"/>
  <c r="M20" i="17"/>
  <c r="G20" i="17"/>
  <c r="N19" i="17"/>
  <c r="M19" i="17"/>
  <c r="G19" i="17"/>
  <c r="N18" i="17"/>
  <c r="M18" i="17"/>
  <c r="G18" i="17"/>
  <c r="K18" i="17" s="1"/>
  <c r="L18" i="17" s="1"/>
  <c r="N17" i="17"/>
  <c r="M17" i="17"/>
  <c r="G17" i="17"/>
  <c r="N16" i="17"/>
  <c r="M16" i="17"/>
  <c r="G16" i="17"/>
  <c r="P16" i="17" s="1"/>
  <c r="N15" i="17"/>
  <c r="M15" i="17"/>
  <c r="G15" i="17"/>
  <c r="K15" i="17" s="1"/>
  <c r="L15" i="17" s="1"/>
  <c r="N14" i="17"/>
  <c r="M14" i="17"/>
  <c r="G14" i="17"/>
  <c r="N13" i="17"/>
  <c r="M13" i="17"/>
  <c r="G13" i="17"/>
  <c r="K13" i="17" s="1"/>
  <c r="L13" i="17" s="1"/>
  <c r="N12" i="17"/>
  <c r="M12" i="17"/>
  <c r="G12" i="17"/>
  <c r="N11" i="17"/>
  <c r="M11" i="17"/>
  <c r="G11" i="17"/>
  <c r="N10" i="17"/>
  <c r="M10" i="17"/>
  <c r="G10" i="17"/>
  <c r="P10" i="17" s="1"/>
  <c r="N9" i="17"/>
  <c r="M9" i="17"/>
  <c r="G9" i="17"/>
  <c r="K9" i="17" s="1"/>
  <c r="L9" i="17" s="1"/>
  <c r="N8" i="17"/>
  <c r="M8" i="17"/>
  <c r="G8" i="17"/>
  <c r="N7" i="17"/>
  <c r="M7" i="17"/>
  <c r="G7" i="17"/>
  <c r="N6" i="17"/>
  <c r="M6" i="17"/>
  <c r="G6" i="17"/>
  <c r="K6" i="17" s="1"/>
  <c r="L6" i="17" s="1"/>
  <c r="N5" i="17"/>
  <c r="M5" i="17"/>
  <c r="G5" i="17"/>
  <c r="N4" i="17"/>
  <c r="M4" i="17"/>
  <c r="G4" i="17"/>
  <c r="K4" i="17" s="1"/>
  <c r="L4" i="17" s="1"/>
  <c r="N3" i="17"/>
  <c r="M3" i="17"/>
  <c r="G3" i="17"/>
  <c r="P3" i="17" s="1"/>
  <c r="N2" i="17"/>
  <c r="M2" i="17"/>
  <c r="G2" i="17"/>
  <c r="N46" i="16"/>
  <c r="G46" i="16"/>
  <c r="O46" i="16" s="1"/>
  <c r="R46" i="16" s="1"/>
  <c r="N45" i="16"/>
  <c r="M45" i="16"/>
  <c r="G45" i="16"/>
  <c r="N44" i="16"/>
  <c r="M44" i="16"/>
  <c r="G44" i="16"/>
  <c r="N43" i="16"/>
  <c r="G43" i="16"/>
  <c r="N42" i="16"/>
  <c r="M42" i="16"/>
  <c r="G42" i="16"/>
  <c r="N41" i="16"/>
  <c r="M41" i="16"/>
  <c r="G41" i="16"/>
  <c r="N40" i="16"/>
  <c r="G40" i="16"/>
  <c r="N39" i="16"/>
  <c r="M39" i="16"/>
  <c r="G39" i="16"/>
  <c r="O39" i="16" s="1"/>
  <c r="N38" i="16"/>
  <c r="M38" i="16"/>
  <c r="G38" i="16"/>
  <c r="N37" i="16"/>
  <c r="G37" i="16"/>
  <c r="O37" i="16" s="1"/>
  <c r="R37" i="16" s="1"/>
  <c r="N36" i="16"/>
  <c r="M36" i="16"/>
  <c r="G36" i="16"/>
  <c r="N35" i="16"/>
  <c r="M35" i="16"/>
  <c r="G35" i="16"/>
  <c r="N34" i="16"/>
  <c r="G34" i="16"/>
  <c r="N33" i="16"/>
  <c r="M33" i="16"/>
  <c r="G33" i="16"/>
  <c r="N32" i="16"/>
  <c r="M32" i="16"/>
  <c r="G32" i="16"/>
  <c r="K32" i="16" s="1"/>
  <c r="L32" i="16" s="1"/>
  <c r="N31" i="16"/>
  <c r="G31" i="16"/>
  <c r="N30" i="16"/>
  <c r="M30" i="16"/>
  <c r="G30" i="16"/>
  <c r="N29" i="16"/>
  <c r="M29" i="16"/>
  <c r="G29" i="16"/>
  <c r="K29" i="16" s="1"/>
  <c r="L29" i="16" s="1"/>
  <c r="N28" i="16"/>
  <c r="G28" i="16"/>
  <c r="N27" i="16"/>
  <c r="M27" i="16"/>
  <c r="G27" i="16"/>
  <c r="O27" i="16" s="1"/>
  <c r="N26" i="16"/>
  <c r="M26" i="16"/>
  <c r="G26" i="16"/>
  <c r="N25" i="16"/>
  <c r="G25" i="16"/>
  <c r="N24" i="16"/>
  <c r="M24" i="16"/>
  <c r="G24" i="16"/>
  <c r="N23" i="16"/>
  <c r="M23" i="16"/>
  <c r="G23" i="16"/>
  <c r="K23" i="16" s="1"/>
  <c r="L23" i="16" s="1"/>
  <c r="N22" i="16"/>
  <c r="G22" i="16"/>
  <c r="N21" i="16"/>
  <c r="M21" i="16"/>
  <c r="G21" i="16"/>
  <c r="N20" i="16"/>
  <c r="M20" i="16"/>
  <c r="G20" i="16"/>
  <c r="K20" i="16" s="1"/>
  <c r="L20" i="16" s="1"/>
  <c r="N19" i="16"/>
  <c r="G19" i="16"/>
  <c r="N18" i="16"/>
  <c r="M18" i="16"/>
  <c r="G18" i="16"/>
  <c r="O18" i="16" s="1"/>
  <c r="N17" i="16"/>
  <c r="M17" i="16"/>
  <c r="G17" i="16"/>
  <c r="K17" i="16" s="1"/>
  <c r="L17" i="16" s="1"/>
  <c r="N16" i="16"/>
  <c r="G16" i="16"/>
  <c r="N15" i="16"/>
  <c r="M15" i="16"/>
  <c r="G15" i="16"/>
  <c r="O15" i="16" s="1"/>
  <c r="N14" i="16"/>
  <c r="M14" i="16"/>
  <c r="G14" i="16"/>
  <c r="K14" i="16" s="1"/>
  <c r="L14" i="16" s="1"/>
  <c r="N13" i="16"/>
  <c r="G13" i="16"/>
  <c r="N12" i="16"/>
  <c r="M12" i="16"/>
  <c r="G12" i="16"/>
  <c r="O12" i="16" s="1"/>
  <c r="N11" i="16"/>
  <c r="M11" i="16"/>
  <c r="G11" i="16"/>
  <c r="N10" i="16"/>
  <c r="G10" i="16"/>
  <c r="N9" i="16"/>
  <c r="M9" i="16"/>
  <c r="G9" i="16"/>
  <c r="N8" i="16"/>
  <c r="M8" i="16"/>
  <c r="G8" i="16"/>
  <c r="K8" i="16" s="1"/>
  <c r="L8" i="16" s="1"/>
  <c r="N7" i="16"/>
  <c r="G7" i="16"/>
  <c r="N6" i="16"/>
  <c r="M6" i="16"/>
  <c r="G6" i="16"/>
  <c r="O6" i="16" s="1"/>
  <c r="N5" i="16"/>
  <c r="M5" i="16"/>
  <c r="G5" i="16"/>
  <c r="N4" i="16"/>
  <c r="G4" i="16"/>
  <c r="N3" i="16"/>
  <c r="M3" i="16"/>
  <c r="G3" i="16"/>
  <c r="N2" i="16"/>
  <c r="M2" i="16"/>
  <c r="G2" i="16"/>
  <c r="O2" i="16" s="1"/>
  <c r="Q2" i="16" s="1"/>
  <c r="Y71" i="15"/>
  <c r="X71" i="15"/>
  <c r="W71" i="15"/>
  <c r="V71" i="15"/>
  <c r="R71" i="15" s="1"/>
  <c r="U71" i="15"/>
  <c r="T71" i="15"/>
  <c r="S71" i="15"/>
  <c r="P71" i="15"/>
  <c r="O71" i="15"/>
  <c r="G71" i="15"/>
  <c r="M71" i="15" s="1"/>
  <c r="N71" i="15" s="1"/>
  <c r="Y70" i="15"/>
  <c r="X70" i="15"/>
  <c r="W70" i="15"/>
  <c r="S70" i="15" s="1"/>
  <c r="V70" i="15"/>
  <c r="U70" i="15"/>
  <c r="T70" i="15"/>
  <c r="R70" i="15" s="1"/>
  <c r="P70" i="15"/>
  <c r="O70" i="15"/>
  <c r="G70" i="15"/>
  <c r="M70" i="15" s="1"/>
  <c r="N70" i="15" s="1"/>
  <c r="Y69" i="15"/>
  <c r="X69" i="15"/>
  <c r="W69" i="15"/>
  <c r="S69" i="15" s="1"/>
  <c r="V69" i="15"/>
  <c r="U69" i="15"/>
  <c r="T69" i="15"/>
  <c r="R69" i="15"/>
  <c r="P69" i="15"/>
  <c r="O69" i="15"/>
  <c r="G69" i="15"/>
  <c r="M69" i="15" s="1"/>
  <c r="N69" i="15" s="1"/>
  <c r="Y68" i="15"/>
  <c r="X68" i="15"/>
  <c r="W68" i="15"/>
  <c r="V68" i="15"/>
  <c r="R68" i="15" s="1"/>
  <c r="U68" i="15"/>
  <c r="T68" i="15"/>
  <c r="S68" i="15"/>
  <c r="P68" i="15"/>
  <c r="O68" i="15"/>
  <c r="G68" i="15"/>
  <c r="M68" i="15" s="1"/>
  <c r="N68" i="15" s="1"/>
  <c r="Y67" i="15"/>
  <c r="X67" i="15"/>
  <c r="W67" i="15"/>
  <c r="S67" i="15" s="1"/>
  <c r="V67" i="15"/>
  <c r="U67" i="15"/>
  <c r="T67" i="15"/>
  <c r="R67" i="15" s="1"/>
  <c r="P67" i="15"/>
  <c r="O67" i="15"/>
  <c r="G67" i="15"/>
  <c r="M67" i="15" s="1"/>
  <c r="N67" i="15" s="1"/>
  <c r="Y66" i="15"/>
  <c r="X66" i="15"/>
  <c r="W66" i="15"/>
  <c r="V66" i="15"/>
  <c r="U66" i="15"/>
  <c r="R66" i="15" s="1"/>
  <c r="T66" i="15"/>
  <c r="P66" i="15"/>
  <c r="O66" i="15"/>
  <c r="G66" i="15"/>
  <c r="M66" i="15" s="1"/>
  <c r="N66" i="15" s="1"/>
  <c r="Y65" i="15"/>
  <c r="X65" i="15"/>
  <c r="W65" i="15"/>
  <c r="V65" i="15"/>
  <c r="R65" i="15" s="1"/>
  <c r="U65" i="15"/>
  <c r="T65" i="15"/>
  <c r="S65" i="15"/>
  <c r="P65" i="15"/>
  <c r="O65" i="15"/>
  <c r="G65" i="15"/>
  <c r="M65" i="15" s="1"/>
  <c r="N65" i="15" s="1"/>
  <c r="Y64" i="15"/>
  <c r="X64" i="15"/>
  <c r="W64" i="15"/>
  <c r="S64" i="15" s="1"/>
  <c r="V64" i="15"/>
  <c r="U64" i="15"/>
  <c r="T64" i="15"/>
  <c r="R64" i="15" s="1"/>
  <c r="P64" i="15"/>
  <c r="O64" i="15"/>
  <c r="G64" i="15"/>
  <c r="M64" i="15" s="1"/>
  <c r="N64" i="15" s="1"/>
  <c r="Y63" i="15"/>
  <c r="X63" i="15"/>
  <c r="W63" i="15"/>
  <c r="V63" i="15"/>
  <c r="U63" i="15"/>
  <c r="T63" i="15"/>
  <c r="R63" i="15"/>
  <c r="P63" i="15"/>
  <c r="O63" i="15"/>
  <c r="G63" i="15"/>
  <c r="M63" i="15" s="1"/>
  <c r="N63" i="15" s="1"/>
  <c r="Y62" i="15"/>
  <c r="X62" i="15"/>
  <c r="W62" i="15"/>
  <c r="V62" i="15"/>
  <c r="R62" i="15" s="1"/>
  <c r="U62" i="15"/>
  <c r="T62" i="15"/>
  <c r="S62" i="15"/>
  <c r="P62" i="15"/>
  <c r="O62" i="15"/>
  <c r="G62" i="15"/>
  <c r="M62" i="15" s="1"/>
  <c r="N62" i="15" s="1"/>
  <c r="Y61" i="15"/>
  <c r="X61" i="15"/>
  <c r="W61" i="15"/>
  <c r="S61" i="15" s="1"/>
  <c r="V61" i="15"/>
  <c r="U61" i="15"/>
  <c r="T61" i="15"/>
  <c r="R61" i="15" s="1"/>
  <c r="P61" i="15"/>
  <c r="O61" i="15"/>
  <c r="G61" i="15"/>
  <c r="M61" i="15" s="1"/>
  <c r="N61" i="15" s="1"/>
  <c r="Y60" i="15"/>
  <c r="X60" i="15"/>
  <c r="W60" i="15"/>
  <c r="S60" i="15" s="1"/>
  <c r="V60" i="15"/>
  <c r="U60" i="15"/>
  <c r="T60" i="15"/>
  <c r="R60" i="15"/>
  <c r="P60" i="15"/>
  <c r="O60" i="15"/>
  <c r="G60" i="15"/>
  <c r="M60" i="15" s="1"/>
  <c r="N60" i="15" s="1"/>
  <c r="Y59" i="15"/>
  <c r="X59" i="15"/>
  <c r="W59" i="15"/>
  <c r="V59" i="15"/>
  <c r="R59" i="15" s="1"/>
  <c r="U59" i="15"/>
  <c r="T59" i="15"/>
  <c r="S59" i="15"/>
  <c r="P59" i="15"/>
  <c r="O59" i="15"/>
  <c r="G59" i="15"/>
  <c r="M59" i="15" s="1"/>
  <c r="N59" i="15" s="1"/>
  <c r="Y58" i="15"/>
  <c r="X58" i="15"/>
  <c r="W58" i="15"/>
  <c r="S58" i="15" s="1"/>
  <c r="V58" i="15"/>
  <c r="U58" i="15"/>
  <c r="T58" i="15"/>
  <c r="R58" i="15" s="1"/>
  <c r="P58" i="15"/>
  <c r="O58" i="15"/>
  <c r="G58" i="15"/>
  <c r="M58" i="15" s="1"/>
  <c r="N58" i="15" s="1"/>
  <c r="Y57" i="15"/>
  <c r="X57" i="15"/>
  <c r="W57" i="15"/>
  <c r="V57" i="15"/>
  <c r="U57" i="15"/>
  <c r="R57" i="15" s="1"/>
  <c r="T57" i="15"/>
  <c r="P57" i="15"/>
  <c r="O57" i="15"/>
  <c r="G57" i="15"/>
  <c r="M57" i="15" s="1"/>
  <c r="N57" i="15" s="1"/>
  <c r="Y56" i="15"/>
  <c r="X56" i="15"/>
  <c r="W56" i="15"/>
  <c r="V56" i="15"/>
  <c r="R56" i="15" s="1"/>
  <c r="U56" i="15"/>
  <c r="T56" i="15"/>
  <c r="S56" i="15"/>
  <c r="P56" i="15"/>
  <c r="O56" i="15"/>
  <c r="G56" i="15"/>
  <c r="M56" i="15" s="1"/>
  <c r="N56" i="15" s="1"/>
  <c r="Y55" i="15"/>
  <c r="X55" i="15"/>
  <c r="W55" i="15"/>
  <c r="S55" i="15" s="1"/>
  <c r="V55" i="15"/>
  <c r="U55" i="15"/>
  <c r="T55" i="15"/>
  <c r="R55" i="15" s="1"/>
  <c r="P55" i="15"/>
  <c r="O55" i="15"/>
  <c r="G55" i="15"/>
  <c r="M55" i="15" s="1"/>
  <c r="N55" i="15" s="1"/>
  <c r="Y54" i="15"/>
  <c r="X54" i="15"/>
  <c r="W54" i="15"/>
  <c r="V54" i="15"/>
  <c r="U54" i="15"/>
  <c r="T54" i="15"/>
  <c r="R54" i="15"/>
  <c r="P54" i="15"/>
  <c r="O54" i="15"/>
  <c r="G54" i="15"/>
  <c r="M54" i="15" s="1"/>
  <c r="N54" i="15" s="1"/>
  <c r="Y53" i="15"/>
  <c r="X53" i="15"/>
  <c r="W53" i="15"/>
  <c r="V53" i="15"/>
  <c r="R53" i="15" s="1"/>
  <c r="U53" i="15"/>
  <c r="T53" i="15"/>
  <c r="S53" i="15"/>
  <c r="P53" i="15"/>
  <c r="O53" i="15"/>
  <c r="G53" i="15"/>
  <c r="M53" i="15" s="1"/>
  <c r="N53" i="15" s="1"/>
  <c r="Y52" i="15"/>
  <c r="X52" i="15"/>
  <c r="W52" i="15"/>
  <c r="S52" i="15" s="1"/>
  <c r="V52" i="15"/>
  <c r="U52" i="15"/>
  <c r="T52" i="15"/>
  <c r="R52" i="15" s="1"/>
  <c r="P52" i="15"/>
  <c r="O52" i="15"/>
  <c r="G52" i="15"/>
  <c r="M52" i="15" s="1"/>
  <c r="N52" i="15" s="1"/>
  <c r="Y51" i="15"/>
  <c r="X51" i="15"/>
  <c r="W51" i="15"/>
  <c r="S51" i="15" s="1"/>
  <c r="V51" i="15"/>
  <c r="U51" i="15"/>
  <c r="T51" i="15"/>
  <c r="R51" i="15"/>
  <c r="P51" i="15"/>
  <c r="O51" i="15"/>
  <c r="G51" i="15"/>
  <c r="M51" i="15" s="1"/>
  <c r="N51" i="15" s="1"/>
  <c r="Y50" i="15"/>
  <c r="X50" i="15"/>
  <c r="W50" i="15"/>
  <c r="V50" i="15"/>
  <c r="R50" i="15" s="1"/>
  <c r="U50" i="15"/>
  <c r="T50" i="15"/>
  <c r="S50" i="15"/>
  <c r="P50" i="15"/>
  <c r="O50" i="15"/>
  <c r="G50" i="15"/>
  <c r="M50" i="15" s="1"/>
  <c r="N50" i="15" s="1"/>
  <c r="Y49" i="15"/>
  <c r="X49" i="15"/>
  <c r="W49" i="15"/>
  <c r="S49" i="15" s="1"/>
  <c r="V49" i="15"/>
  <c r="U49" i="15"/>
  <c r="T49" i="15"/>
  <c r="R49" i="15" s="1"/>
  <c r="P49" i="15"/>
  <c r="O49" i="15"/>
  <c r="G49" i="15"/>
  <c r="M49" i="15" s="1"/>
  <c r="N49" i="15" s="1"/>
  <c r="Y48" i="15"/>
  <c r="X48" i="15"/>
  <c r="W48" i="15"/>
  <c r="V48" i="15"/>
  <c r="U48" i="15"/>
  <c r="R48" i="15" s="1"/>
  <c r="T48" i="15"/>
  <c r="P48" i="15"/>
  <c r="O48" i="15"/>
  <c r="G48" i="15"/>
  <c r="M48" i="15" s="1"/>
  <c r="N48" i="15" s="1"/>
  <c r="Y47" i="15"/>
  <c r="X47" i="15"/>
  <c r="W47" i="15"/>
  <c r="V47" i="15"/>
  <c r="R47" i="15" s="1"/>
  <c r="U47" i="15"/>
  <c r="T47" i="15"/>
  <c r="S47" i="15"/>
  <c r="P47" i="15"/>
  <c r="O47" i="15"/>
  <c r="G47" i="15"/>
  <c r="M47" i="15" s="1"/>
  <c r="N47" i="15" s="1"/>
  <c r="Y46" i="15"/>
  <c r="X46" i="15"/>
  <c r="W46" i="15"/>
  <c r="S46" i="15" s="1"/>
  <c r="V46" i="15"/>
  <c r="U46" i="15"/>
  <c r="T46" i="15"/>
  <c r="R46" i="15" s="1"/>
  <c r="P46" i="15"/>
  <c r="O46" i="15"/>
  <c r="G46" i="15"/>
  <c r="M46" i="15" s="1"/>
  <c r="N46" i="15" s="1"/>
  <c r="Y45" i="15"/>
  <c r="X45" i="15"/>
  <c r="W45" i="15"/>
  <c r="V45" i="15"/>
  <c r="U45" i="15"/>
  <c r="T45" i="15"/>
  <c r="R45" i="15"/>
  <c r="P45" i="15"/>
  <c r="O45" i="15"/>
  <c r="G45" i="15"/>
  <c r="M45" i="15" s="1"/>
  <c r="N45" i="15" s="1"/>
  <c r="Y44" i="15"/>
  <c r="X44" i="15"/>
  <c r="W44" i="15"/>
  <c r="V44" i="15"/>
  <c r="R44" i="15" s="1"/>
  <c r="U44" i="15"/>
  <c r="T44" i="15"/>
  <c r="S44" i="15"/>
  <c r="P44" i="15"/>
  <c r="O44" i="15"/>
  <c r="G44" i="15"/>
  <c r="M44" i="15" s="1"/>
  <c r="N44" i="15" s="1"/>
  <c r="Y43" i="15"/>
  <c r="X43" i="15"/>
  <c r="W43" i="15"/>
  <c r="S43" i="15" s="1"/>
  <c r="V43" i="15"/>
  <c r="U43" i="15"/>
  <c r="T43" i="15"/>
  <c r="R43" i="15" s="1"/>
  <c r="P43" i="15"/>
  <c r="O43" i="15"/>
  <c r="G43" i="15"/>
  <c r="M43" i="15" s="1"/>
  <c r="N43" i="15" s="1"/>
  <c r="Y42" i="15"/>
  <c r="X42" i="15"/>
  <c r="W42" i="15"/>
  <c r="S42" i="15" s="1"/>
  <c r="V42" i="15"/>
  <c r="U42" i="15"/>
  <c r="T42" i="15"/>
  <c r="R42" i="15"/>
  <c r="P42" i="15"/>
  <c r="O42" i="15"/>
  <c r="G42" i="15"/>
  <c r="M42" i="15" s="1"/>
  <c r="N42" i="15" s="1"/>
  <c r="Y41" i="15"/>
  <c r="X41" i="15"/>
  <c r="W41" i="15"/>
  <c r="V41" i="15"/>
  <c r="R41" i="15" s="1"/>
  <c r="U41" i="15"/>
  <c r="T41" i="15"/>
  <c r="S41" i="15"/>
  <c r="P41" i="15"/>
  <c r="O41" i="15"/>
  <c r="G41" i="15"/>
  <c r="M41" i="15" s="1"/>
  <c r="N41" i="15" s="1"/>
  <c r="Y40" i="15"/>
  <c r="X40" i="15"/>
  <c r="W40" i="15"/>
  <c r="S40" i="15" s="1"/>
  <c r="V40" i="15"/>
  <c r="U40" i="15"/>
  <c r="T40" i="15"/>
  <c r="R40" i="15" s="1"/>
  <c r="P40" i="15"/>
  <c r="O40" i="15"/>
  <c r="G40" i="15"/>
  <c r="M40" i="15" s="1"/>
  <c r="N40" i="15" s="1"/>
  <c r="Y39" i="15"/>
  <c r="X39" i="15"/>
  <c r="W39" i="15"/>
  <c r="V39" i="15"/>
  <c r="U39" i="15"/>
  <c r="R39" i="15" s="1"/>
  <c r="T39" i="15"/>
  <c r="P39" i="15"/>
  <c r="O39" i="15"/>
  <c r="G39" i="15"/>
  <c r="M39" i="15" s="1"/>
  <c r="N39" i="15" s="1"/>
  <c r="Y38" i="15"/>
  <c r="X38" i="15"/>
  <c r="W38" i="15"/>
  <c r="V38" i="15"/>
  <c r="R38" i="15" s="1"/>
  <c r="U38" i="15"/>
  <c r="T38" i="15"/>
  <c r="S38" i="15"/>
  <c r="P38" i="15"/>
  <c r="O38" i="15"/>
  <c r="G38" i="15"/>
  <c r="M38" i="15" s="1"/>
  <c r="N38" i="15" s="1"/>
  <c r="Y37" i="15"/>
  <c r="X37" i="15"/>
  <c r="W37" i="15"/>
  <c r="S37" i="15" s="1"/>
  <c r="V37" i="15"/>
  <c r="U37" i="15"/>
  <c r="T37" i="15"/>
  <c r="R37" i="15" s="1"/>
  <c r="P37" i="15"/>
  <c r="O37" i="15"/>
  <c r="G37" i="15"/>
  <c r="M37" i="15" s="1"/>
  <c r="N37" i="15" s="1"/>
  <c r="Y36" i="15"/>
  <c r="X36" i="15"/>
  <c r="W36" i="15"/>
  <c r="V36" i="15"/>
  <c r="U36" i="15"/>
  <c r="T36" i="15"/>
  <c r="R36" i="15"/>
  <c r="P36" i="15"/>
  <c r="O36" i="15"/>
  <c r="G36" i="15"/>
  <c r="M36" i="15" s="1"/>
  <c r="N36" i="15" s="1"/>
  <c r="Y35" i="15"/>
  <c r="X35" i="15"/>
  <c r="W35" i="15"/>
  <c r="V35" i="15"/>
  <c r="R35" i="15" s="1"/>
  <c r="U35" i="15"/>
  <c r="T35" i="15"/>
  <c r="S35" i="15"/>
  <c r="P35" i="15"/>
  <c r="O35" i="15"/>
  <c r="G35" i="15"/>
  <c r="M35" i="15" s="1"/>
  <c r="N35" i="15" s="1"/>
  <c r="Y34" i="15"/>
  <c r="X34" i="15"/>
  <c r="W34" i="15"/>
  <c r="S34" i="15" s="1"/>
  <c r="V34" i="15"/>
  <c r="U34" i="15"/>
  <c r="T34" i="15"/>
  <c r="R34" i="15" s="1"/>
  <c r="P34" i="15"/>
  <c r="O34" i="15"/>
  <c r="G34" i="15"/>
  <c r="M34" i="15" s="1"/>
  <c r="N34" i="15" s="1"/>
  <c r="Y33" i="15"/>
  <c r="X33" i="15"/>
  <c r="W33" i="15"/>
  <c r="S33" i="15" s="1"/>
  <c r="V33" i="15"/>
  <c r="U33" i="15"/>
  <c r="T33" i="15"/>
  <c r="R33" i="15"/>
  <c r="P33" i="15"/>
  <c r="O33" i="15"/>
  <c r="G33" i="15"/>
  <c r="M33" i="15" s="1"/>
  <c r="N33" i="15" s="1"/>
  <c r="Y32" i="15"/>
  <c r="X32" i="15"/>
  <c r="W32" i="15"/>
  <c r="V32" i="15"/>
  <c r="R32" i="15" s="1"/>
  <c r="U32" i="15"/>
  <c r="T32" i="15"/>
  <c r="S32" i="15"/>
  <c r="P32" i="15"/>
  <c r="O32" i="15"/>
  <c r="G32" i="15"/>
  <c r="M32" i="15" s="1"/>
  <c r="N32" i="15" s="1"/>
  <c r="Y31" i="15"/>
  <c r="X31" i="15"/>
  <c r="W31" i="15"/>
  <c r="S31" i="15" s="1"/>
  <c r="V31" i="15"/>
  <c r="U31" i="15"/>
  <c r="T31" i="15"/>
  <c r="R31" i="15" s="1"/>
  <c r="P31" i="15"/>
  <c r="O31" i="15"/>
  <c r="G31" i="15"/>
  <c r="M31" i="15" s="1"/>
  <c r="N31" i="15" s="1"/>
  <c r="Y30" i="15"/>
  <c r="X30" i="15"/>
  <c r="W30" i="15"/>
  <c r="V30" i="15"/>
  <c r="U30" i="15"/>
  <c r="R30" i="15" s="1"/>
  <c r="T30" i="15"/>
  <c r="P30" i="15"/>
  <c r="O30" i="15"/>
  <c r="G30" i="15"/>
  <c r="M30" i="15" s="1"/>
  <c r="N30" i="15" s="1"/>
  <c r="Y29" i="15"/>
  <c r="X29" i="15"/>
  <c r="W29" i="15"/>
  <c r="V29" i="15"/>
  <c r="R29" i="15" s="1"/>
  <c r="U29" i="15"/>
  <c r="T29" i="15"/>
  <c r="S29" i="15"/>
  <c r="P29" i="15"/>
  <c r="O29" i="15"/>
  <c r="G29" i="15"/>
  <c r="M29" i="15" s="1"/>
  <c r="N29" i="15" s="1"/>
  <c r="Y28" i="15"/>
  <c r="X28" i="15"/>
  <c r="W28" i="15"/>
  <c r="S28" i="15" s="1"/>
  <c r="V28" i="15"/>
  <c r="U28" i="15"/>
  <c r="T28" i="15"/>
  <c r="R28" i="15" s="1"/>
  <c r="P28" i="15"/>
  <c r="O28" i="15"/>
  <c r="G28" i="15"/>
  <c r="M28" i="15" s="1"/>
  <c r="N28" i="15" s="1"/>
  <c r="Y27" i="15"/>
  <c r="X27" i="15"/>
  <c r="W27" i="15"/>
  <c r="V27" i="15"/>
  <c r="U27" i="15"/>
  <c r="T27" i="15"/>
  <c r="R27" i="15"/>
  <c r="P27" i="15"/>
  <c r="O27" i="15"/>
  <c r="G27" i="15"/>
  <c r="M27" i="15" s="1"/>
  <c r="N27" i="15" s="1"/>
  <c r="Y26" i="15"/>
  <c r="X26" i="15"/>
  <c r="W26" i="15"/>
  <c r="V26" i="15"/>
  <c r="R26" i="15" s="1"/>
  <c r="U26" i="15"/>
  <c r="T26" i="15"/>
  <c r="S26" i="15"/>
  <c r="P26" i="15"/>
  <c r="O26" i="15"/>
  <c r="G26" i="15"/>
  <c r="M26" i="15" s="1"/>
  <c r="N26" i="15" s="1"/>
  <c r="Y25" i="15"/>
  <c r="X25" i="15"/>
  <c r="W25" i="15"/>
  <c r="S25" i="15" s="1"/>
  <c r="V25" i="15"/>
  <c r="U25" i="15"/>
  <c r="T25" i="15"/>
  <c r="R25" i="15" s="1"/>
  <c r="P25" i="15"/>
  <c r="O25" i="15"/>
  <c r="G25" i="15"/>
  <c r="M25" i="15" s="1"/>
  <c r="N25" i="15" s="1"/>
  <c r="Y24" i="15"/>
  <c r="X24" i="15"/>
  <c r="W24" i="15"/>
  <c r="S24" i="15" s="1"/>
  <c r="V24" i="15"/>
  <c r="U24" i="15"/>
  <c r="T24" i="15"/>
  <c r="R24" i="15"/>
  <c r="P24" i="15"/>
  <c r="O24" i="15"/>
  <c r="G24" i="15"/>
  <c r="M24" i="15" s="1"/>
  <c r="N24" i="15" s="1"/>
  <c r="Y23" i="15"/>
  <c r="X23" i="15"/>
  <c r="W23" i="15"/>
  <c r="V23" i="15"/>
  <c r="R23" i="15" s="1"/>
  <c r="U23" i="15"/>
  <c r="T23" i="15"/>
  <c r="S23" i="15"/>
  <c r="P23" i="15"/>
  <c r="O23" i="15"/>
  <c r="G23" i="15"/>
  <c r="M23" i="15" s="1"/>
  <c r="N23" i="15" s="1"/>
  <c r="Y22" i="15"/>
  <c r="X22" i="15"/>
  <c r="W22" i="15"/>
  <c r="S22" i="15" s="1"/>
  <c r="V22" i="15"/>
  <c r="U22" i="15"/>
  <c r="T22" i="15"/>
  <c r="R22" i="15" s="1"/>
  <c r="P22" i="15"/>
  <c r="O22" i="15"/>
  <c r="G22" i="15"/>
  <c r="M22" i="15" s="1"/>
  <c r="N22" i="15" s="1"/>
  <c r="Y21" i="15"/>
  <c r="X21" i="15"/>
  <c r="W21" i="15"/>
  <c r="V21" i="15"/>
  <c r="U21" i="15"/>
  <c r="R21" i="15" s="1"/>
  <c r="T21" i="15"/>
  <c r="P21" i="15"/>
  <c r="O21" i="15"/>
  <c r="G21" i="15"/>
  <c r="M21" i="15" s="1"/>
  <c r="N21" i="15" s="1"/>
  <c r="Y20" i="15"/>
  <c r="X20" i="15"/>
  <c r="W20" i="15"/>
  <c r="V20" i="15"/>
  <c r="R20" i="15" s="1"/>
  <c r="U20" i="15"/>
  <c r="T20" i="15"/>
  <c r="S20" i="15"/>
  <c r="P20" i="15"/>
  <c r="O20" i="15"/>
  <c r="G20" i="15"/>
  <c r="M20" i="15" s="1"/>
  <c r="N20" i="15" s="1"/>
  <c r="Y19" i="15"/>
  <c r="X19" i="15"/>
  <c r="W19" i="15"/>
  <c r="S19" i="15" s="1"/>
  <c r="V19" i="15"/>
  <c r="U19" i="15"/>
  <c r="T19" i="15"/>
  <c r="R19" i="15" s="1"/>
  <c r="P19" i="15"/>
  <c r="O19" i="15"/>
  <c r="G19" i="15"/>
  <c r="M19" i="15" s="1"/>
  <c r="N19" i="15" s="1"/>
  <c r="Y18" i="15"/>
  <c r="X18" i="15"/>
  <c r="W18" i="15"/>
  <c r="V18" i="15"/>
  <c r="U18" i="15"/>
  <c r="T18" i="15"/>
  <c r="R18" i="15"/>
  <c r="P18" i="15"/>
  <c r="O18" i="15"/>
  <c r="G18" i="15"/>
  <c r="M18" i="15" s="1"/>
  <c r="N18" i="15" s="1"/>
  <c r="Y17" i="15"/>
  <c r="X17" i="15"/>
  <c r="W17" i="15"/>
  <c r="V17" i="15"/>
  <c r="R17" i="15" s="1"/>
  <c r="U17" i="15"/>
  <c r="T17" i="15"/>
  <c r="S17" i="15"/>
  <c r="P17" i="15"/>
  <c r="O17" i="15"/>
  <c r="G17" i="15"/>
  <c r="M17" i="15" s="1"/>
  <c r="N17" i="15" s="1"/>
  <c r="Y16" i="15"/>
  <c r="X16" i="15"/>
  <c r="W16" i="15"/>
  <c r="S16" i="15" s="1"/>
  <c r="V16" i="15"/>
  <c r="U16" i="15"/>
  <c r="T16" i="15"/>
  <c r="R16" i="15" s="1"/>
  <c r="P16" i="15"/>
  <c r="O16" i="15"/>
  <c r="G16" i="15"/>
  <c r="M16" i="15" s="1"/>
  <c r="N16" i="15" s="1"/>
  <c r="Y15" i="15"/>
  <c r="X15" i="15"/>
  <c r="W15" i="15"/>
  <c r="S15" i="15" s="1"/>
  <c r="V15" i="15"/>
  <c r="U15" i="15"/>
  <c r="T15" i="15"/>
  <c r="R15" i="15"/>
  <c r="P15" i="15"/>
  <c r="O15" i="15"/>
  <c r="G15" i="15"/>
  <c r="M15" i="15" s="1"/>
  <c r="N15" i="15" s="1"/>
  <c r="Y14" i="15"/>
  <c r="X14" i="15"/>
  <c r="W14" i="15"/>
  <c r="V14" i="15"/>
  <c r="R14" i="15" s="1"/>
  <c r="U14" i="15"/>
  <c r="T14" i="15"/>
  <c r="S14" i="15"/>
  <c r="P14" i="15"/>
  <c r="O14" i="15"/>
  <c r="G14" i="15"/>
  <c r="M14" i="15" s="1"/>
  <c r="N14" i="15" s="1"/>
  <c r="Y13" i="15"/>
  <c r="X13" i="15"/>
  <c r="W13" i="15"/>
  <c r="S13" i="15" s="1"/>
  <c r="V13" i="15"/>
  <c r="U13" i="15"/>
  <c r="T13" i="15"/>
  <c r="R13" i="15" s="1"/>
  <c r="P13" i="15"/>
  <c r="O13" i="15"/>
  <c r="G13" i="15"/>
  <c r="M13" i="15" s="1"/>
  <c r="N13" i="15" s="1"/>
  <c r="Y12" i="15"/>
  <c r="X12" i="15"/>
  <c r="W12" i="15"/>
  <c r="V12" i="15"/>
  <c r="U12" i="15"/>
  <c r="R12" i="15" s="1"/>
  <c r="T12" i="15"/>
  <c r="P12" i="15"/>
  <c r="O12" i="15"/>
  <c r="G12" i="15"/>
  <c r="M12" i="15" s="1"/>
  <c r="N12" i="15" s="1"/>
  <c r="Y11" i="15"/>
  <c r="X11" i="15"/>
  <c r="W11" i="15"/>
  <c r="V11" i="15"/>
  <c r="R11" i="15" s="1"/>
  <c r="U11" i="15"/>
  <c r="T11" i="15"/>
  <c r="S11" i="15"/>
  <c r="P11" i="15"/>
  <c r="O11" i="15"/>
  <c r="G11" i="15"/>
  <c r="M11" i="15" s="1"/>
  <c r="N11" i="15" s="1"/>
  <c r="Y10" i="15"/>
  <c r="X10" i="15"/>
  <c r="W10" i="15"/>
  <c r="S10" i="15" s="1"/>
  <c r="V10" i="15"/>
  <c r="U10" i="15"/>
  <c r="T10" i="15"/>
  <c r="R10" i="15" s="1"/>
  <c r="P10" i="15"/>
  <c r="O10" i="15"/>
  <c r="G10" i="15"/>
  <c r="M10" i="15" s="1"/>
  <c r="N10" i="15" s="1"/>
  <c r="Y9" i="15"/>
  <c r="X9" i="15"/>
  <c r="W9" i="15"/>
  <c r="V9" i="15"/>
  <c r="U9" i="15"/>
  <c r="T9" i="15"/>
  <c r="R9" i="15"/>
  <c r="P9" i="15"/>
  <c r="O9" i="15"/>
  <c r="G9" i="15"/>
  <c r="M9" i="15" s="1"/>
  <c r="N9" i="15" s="1"/>
  <c r="Y8" i="15"/>
  <c r="X8" i="15"/>
  <c r="W8" i="15"/>
  <c r="V8" i="15"/>
  <c r="R8" i="15" s="1"/>
  <c r="U8" i="15"/>
  <c r="T8" i="15"/>
  <c r="S8" i="15"/>
  <c r="P8" i="15"/>
  <c r="O8" i="15"/>
  <c r="G8" i="15"/>
  <c r="M8" i="15" s="1"/>
  <c r="N8" i="15" s="1"/>
  <c r="Y7" i="15"/>
  <c r="X7" i="15"/>
  <c r="W7" i="15"/>
  <c r="S7" i="15" s="1"/>
  <c r="V7" i="15"/>
  <c r="U7" i="15"/>
  <c r="T7" i="15"/>
  <c r="R7" i="15" s="1"/>
  <c r="P7" i="15"/>
  <c r="O7" i="15"/>
  <c r="G7" i="15"/>
  <c r="M7" i="15" s="1"/>
  <c r="N7" i="15" s="1"/>
  <c r="Y6" i="15"/>
  <c r="X6" i="15"/>
  <c r="W6" i="15"/>
  <c r="S6" i="15" s="1"/>
  <c r="V6" i="15"/>
  <c r="U6" i="15"/>
  <c r="T6" i="15"/>
  <c r="R6" i="15"/>
  <c r="P6" i="15"/>
  <c r="O6" i="15"/>
  <c r="G6" i="15"/>
  <c r="M6" i="15" s="1"/>
  <c r="N6" i="15" s="1"/>
  <c r="Y5" i="15"/>
  <c r="X5" i="15"/>
  <c r="W5" i="15"/>
  <c r="V5" i="15"/>
  <c r="R5" i="15" s="1"/>
  <c r="U5" i="15"/>
  <c r="T5" i="15"/>
  <c r="S5" i="15"/>
  <c r="P5" i="15"/>
  <c r="O5" i="15"/>
  <c r="G5" i="15"/>
  <c r="M5" i="15" s="1"/>
  <c r="N5" i="15" s="1"/>
  <c r="Y4" i="15"/>
  <c r="X4" i="15"/>
  <c r="W4" i="15"/>
  <c r="S4" i="15" s="1"/>
  <c r="V4" i="15"/>
  <c r="U4" i="15"/>
  <c r="T4" i="15"/>
  <c r="R4" i="15" s="1"/>
  <c r="P4" i="15"/>
  <c r="O4" i="15"/>
  <c r="G4" i="15"/>
  <c r="M4" i="15" s="1"/>
  <c r="N4" i="15" s="1"/>
  <c r="Y3" i="15"/>
  <c r="X3" i="15"/>
  <c r="W3" i="15"/>
  <c r="V3" i="15"/>
  <c r="U3" i="15"/>
  <c r="R3" i="15" s="1"/>
  <c r="T3" i="15"/>
  <c r="P3" i="15"/>
  <c r="O3" i="15"/>
  <c r="G3" i="15"/>
  <c r="M3" i="15" s="1"/>
  <c r="N3" i="15" s="1"/>
  <c r="Y2" i="15"/>
  <c r="X2" i="15"/>
  <c r="W2" i="15"/>
  <c r="V2" i="15"/>
  <c r="R2" i="15" s="1"/>
  <c r="U2" i="15"/>
  <c r="T2" i="15"/>
  <c r="S2" i="15"/>
  <c r="P2" i="15"/>
  <c r="O2" i="15"/>
  <c r="G2" i="15"/>
  <c r="M2" i="15" s="1"/>
  <c r="N2" i="15" s="1"/>
  <c r="Q71" i="14"/>
  <c r="P71" i="14"/>
  <c r="G71" i="14"/>
  <c r="H71" i="14" s="1"/>
  <c r="N71" i="14" s="1"/>
  <c r="O71" i="14" s="1"/>
  <c r="Q70" i="14"/>
  <c r="P70" i="14"/>
  <c r="G70" i="14"/>
  <c r="H70" i="14" s="1"/>
  <c r="N70" i="14" s="1"/>
  <c r="O70" i="14" s="1"/>
  <c r="Q69" i="14"/>
  <c r="P69" i="14"/>
  <c r="G69" i="14"/>
  <c r="H69" i="14" s="1"/>
  <c r="N69" i="14" s="1"/>
  <c r="O69" i="14" s="1"/>
  <c r="Q68" i="14"/>
  <c r="P68" i="14"/>
  <c r="G68" i="14"/>
  <c r="H68" i="14" s="1"/>
  <c r="N68" i="14" s="1"/>
  <c r="O68" i="14" s="1"/>
  <c r="Q67" i="14"/>
  <c r="P67" i="14"/>
  <c r="G67" i="14"/>
  <c r="H67" i="14" s="1"/>
  <c r="N67" i="14" s="1"/>
  <c r="O67" i="14" s="1"/>
  <c r="Q66" i="14"/>
  <c r="P66" i="14"/>
  <c r="G66" i="14"/>
  <c r="H66" i="14" s="1"/>
  <c r="N66" i="14" s="1"/>
  <c r="O66" i="14" s="1"/>
  <c r="Q65" i="14"/>
  <c r="P65" i="14"/>
  <c r="G65" i="14"/>
  <c r="H65" i="14" s="1"/>
  <c r="N65" i="14" s="1"/>
  <c r="O65" i="14" s="1"/>
  <c r="Q64" i="14"/>
  <c r="P64" i="14"/>
  <c r="G64" i="14"/>
  <c r="H64" i="14" s="1"/>
  <c r="N64" i="14" s="1"/>
  <c r="O64" i="14" s="1"/>
  <c r="Q63" i="14"/>
  <c r="P63" i="14"/>
  <c r="G63" i="14"/>
  <c r="H63" i="14" s="1"/>
  <c r="N63" i="14" s="1"/>
  <c r="O63" i="14" s="1"/>
  <c r="Q62" i="14"/>
  <c r="P62" i="14"/>
  <c r="G62" i="14"/>
  <c r="H62" i="14" s="1"/>
  <c r="N62" i="14" s="1"/>
  <c r="O62" i="14" s="1"/>
  <c r="Q61" i="14"/>
  <c r="P61" i="14"/>
  <c r="G61" i="14"/>
  <c r="H61" i="14" s="1"/>
  <c r="N61" i="14" s="1"/>
  <c r="O61" i="14" s="1"/>
  <c r="Q60" i="14"/>
  <c r="P60" i="14"/>
  <c r="G60" i="14"/>
  <c r="H60" i="14" s="1"/>
  <c r="N60" i="14" s="1"/>
  <c r="O60" i="14" s="1"/>
  <c r="Q59" i="14"/>
  <c r="P59" i="14"/>
  <c r="G59" i="14"/>
  <c r="H59" i="14" s="1"/>
  <c r="N59" i="14" s="1"/>
  <c r="O59" i="14" s="1"/>
  <c r="Q58" i="14"/>
  <c r="P58" i="14"/>
  <c r="G58" i="14"/>
  <c r="H58" i="14" s="1"/>
  <c r="N58" i="14" s="1"/>
  <c r="O58" i="14" s="1"/>
  <c r="Q57" i="14"/>
  <c r="P57" i="14"/>
  <c r="G57" i="14"/>
  <c r="H57" i="14" s="1"/>
  <c r="N57" i="14" s="1"/>
  <c r="O57" i="14" s="1"/>
  <c r="Q56" i="14"/>
  <c r="P56" i="14"/>
  <c r="G56" i="14"/>
  <c r="H56" i="14" s="1"/>
  <c r="N56" i="14" s="1"/>
  <c r="O56" i="14" s="1"/>
  <c r="Q55" i="14"/>
  <c r="P55" i="14"/>
  <c r="G55" i="14"/>
  <c r="Q54" i="14"/>
  <c r="P54" i="14"/>
  <c r="G54" i="14"/>
  <c r="H54" i="14" s="1"/>
  <c r="N54" i="14" s="1"/>
  <c r="O54" i="14" s="1"/>
  <c r="Q53" i="14"/>
  <c r="P53" i="14"/>
  <c r="G53" i="14"/>
  <c r="H53" i="14" s="1"/>
  <c r="N53" i="14" s="1"/>
  <c r="O53" i="14" s="1"/>
  <c r="Q52" i="14"/>
  <c r="P52" i="14"/>
  <c r="G52" i="14"/>
  <c r="H52" i="14" s="1"/>
  <c r="Q51" i="14"/>
  <c r="P51" i="14"/>
  <c r="G51" i="14"/>
  <c r="H51" i="14" s="1"/>
  <c r="N51" i="14" s="1"/>
  <c r="O51" i="14" s="1"/>
  <c r="Q50" i="14"/>
  <c r="P50" i="14"/>
  <c r="G50" i="14"/>
  <c r="H50" i="14" s="1"/>
  <c r="N50" i="14" s="1"/>
  <c r="O50" i="14" s="1"/>
  <c r="Q49" i="14"/>
  <c r="P49" i="14"/>
  <c r="G49" i="14"/>
  <c r="H49" i="14" s="1"/>
  <c r="N49" i="14" s="1"/>
  <c r="O49" i="14" s="1"/>
  <c r="Q48" i="14"/>
  <c r="P48" i="14"/>
  <c r="G48" i="14"/>
  <c r="H48" i="14" s="1"/>
  <c r="N48" i="14" s="1"/>
  <c r="O48" i="14" s="1"/>
  <c r="Q47" i="14"/>
  <c r="P47" i="14"/>
  <c r="G47" i="14"/>
  <c r="H47" i="14" s="1"/>
  <c r="N47" i="14" s="1"/>
  <c r="O47" i="14" s="1"/>
  <c r="Q46" i="14"/>
  <c r="P46" i="14"/>
  <c r="G46" i="14"/>
  <c r="Q45" i="14"/>
  <c r="P45" i="14"/>
  <c r="G45" i="14"/>
  <c r="H45" i="14" s="1"/>
  <c r="N45" i="14" s="1"/>
  <c r="O45" i="14" s="1"/>
  <c r="Q44" i="14"/>
  <c r="P44" i="14"/>
  <c r="G44" i="14"/>
  <c r="H44" i="14" s="1"/>
  <c r="N44" i="14" s="1"/>
  <c r="O44" i="14" s="1"/>
  <c r="Q43" i="14"/>
  <c r="P43" i="14"/>
  <c r="G43" i="14"/>
  <c r="Q42" i="14"/>
  <c r="P42" i="14"/>
  <c r="G42" i="14"/>
  <c r="Q41" i="14"/>
  <c r="P41" i="14"/>
  <c r="G41" i="14"/>
  <c r="Q40" i="14"/>
  <c r="P40" i="14"/>
  <c r="G40" i="14"/>
  <c r="Q39" i="14"/>
  <c r="P39" i="14"/>
  <c r="G39" i="14"/>
  <c r="Q38" i="14"/>
  <c r="P38" i="14"/>
  <c r="G38" i="14"/>
  <c r="Q37" i="14"/>
  <c r="P37" i="14"/>
  <c r="G37" i="14"/>
  <c r="Q36" i="14"/>
  <c r="P36" i="14"/>
  <c r="G36" i="14"/>
  <c r="Q35" i="14"/>
  <c r="P35" i="14"/>
  <c r="G35" i="14"/>
  <c r="Q34" i="14"/>
  <c r="P34" i="14"/>
  <c r="G34" i="14"/>
  <c r="Q33" i="14"/>
  <c r="P33" i="14"/>
  <c r="G33" i="14"/>
  <c r="Q32" i="14"/>
  <c r="P32" i="14"/>
  <c r="G32" i="14"/>
  <c r="Q31" i="14"/>
  <c r="P31" i="14"/>
  <c r="G31" i="14"/>
  <c r="Q30" i="14"/>
  <c r="P30" i="14"/>
  <c r="G30" i="14"/>
  <c r="Q29" i="14"/>
  <c r="P29" i="14"/>
  <c r="G29" i="14"/>
  <c r="Q28" i="14"/>
  <c r="P28" i="14"/>
  <c r="G28" i="14"/>
  <c r="Q27" i="14"/>
  <c r="P27" i="14"/>
  <c r="G27" i="14"/>
  <c r="Q26" i="14"/>
  <c r="P26" i="14"/>
  <c r="G26" i="14"/>
  <c r="Q25" i="14"/>
  <c r="P25" i="14"/>
  <c r="G25" i="14"/>
  <c r="Q24" i="14"/>
  <c r="P24" i="14"/>
  <c r="G24" i="14"/>
  <c r="Q23" i="14"/>
  <c r="P23" i="14"/>
  <c r="G23" i="14"/>
  <c r="Q22" i="14"/>
  <c r="P22" i="14"/>
  <c r="G22" i="14"/>
  <c r="Q21" i="14"/>
  <c r="P21" i="14"/>
  <c r="G21" i="14"/>
  <c r="Q20" i="14"/>
  <c r="P20" i="14"/>
  <c r="G20" i="14"/>
  <c r="Q19" i="14"/>
  <c r="P19" i="14"/>
  <c r="G19" i="14"/>
  <c r="Q18" i="14"/>
  <c r="P18" i="14"/>
  <c r="G18" i="14"/>
  <c r="Q17" i="14"/>
  <c r="P17" i="14"/>
  <c r="G17" i="14"/>
  <c r="Q16" i="14"/>
  <c r="P16" i="14"/>
  <c r="G16" i="14"/>
  <c r="Q15" i="14"/>
  <c r="P15" i="14"/>
  <c r="G15" i="14"/>
  <c r="Q14" i="14"/>
  <c r="P14" i="14"/>
  <c r="G14" i="14"/>
  <c r="Q13" i="14"/>
  <c r="P13" i="14"/>
  <c r="G13" i="14"/>
  <c r="Q12" i="14"/>
  <c r="P12" i="14"/>
  <c r="G12" i="14"/>
  <c r="Q11" i="14"/>
  <c r="P11" i="14"/>
  <c r="G11" i="14"/>
  <c r="Q10" i="14"/>
  <c r="P10" i="14"/>
  <c r="G10" i="14"/>
  <c r="Q9" i="14"/>
  <c r="P9" i="14"/>
  <c r="G9" i="14"/>
  <c r="Q8" i="14"/>
  <c r="P8" i="14"/>
  <c r="G8" i="14"/>
  <c r="Q7" i="14"/>
  <c r="P7" i="14"/>
  <c r="G7" i="14"/>
  <c r="Q6" i="14"/>
  <c r="P6" i="14"/>
  <c r="G6" i="14"/>
  <c r="Q5" i="14"/>
  <c r="P5" i="14"/>
  <c r="G5" i="14"/>
  <c r="Q4" i="14"/>
  <c r="P4" i="14"/>
  <c r="G4" i="14"/>
  <c r="Q3" i="14"/>
  <c r="P3" i="14"/>
  <c r="G3" i="14"/>
  <c r="Q2" i="14"/>
  <c r="P2" i="14"/>
  <c r="G2" i="14"/>
  <c r="R36" i="19"/>
  <c r="R27" i="19"/>
  <c r="R45" i="19"/>
  <c r="R18" i="19"/>
  <c r="R30" i="19"/>
  <c r="R2" i="19"/>
  <c r="R21" i="19"/>
  <c r="R9" i="19"/>
  <c r="R66" i="19"/>
  <c r="R24" i="19"/>
  <c r="R20" i="19"/>
  <c r="R23" i="19"/>
  <c r="R11" i="19"/>
  <c r="R15" i="19"/>
  <c r="R54" i="19"/>
  <c r="R12" i="19"/>
  <c r="R48" i="19"/>
  <c r="R6" i="19"/>
  <c r="R69" i="19"/>
  <c r="R39" i="19"/>
  <c r="R17" i="19"/>
  <c r="Q48" i="18"/>
  <c r="Q61" i="18"/>
  <c r="R46" i="19"/>
  <c r="R63" i="19"/>
  <c r="R43" i="19"/>
  <c r="R42" i="19"/>
  <c r="Q36" i="18"/>
  <c r="Q70" i="18"/>
  <c r="Q11" i="18"/>
  <c r="Q21" i="18"/>
  <c r="Q71" i="18"/>
  <c r="R49" i="19"/>
  <c r="R70" i="19"/>
  <c r="R55" i="19"/>
  <c r="Q68" i="18"/>
  <c r="Q7" i="18"/>
  <c r="Q10" i="18"/>
  <c r="Q62" i="18"/>
  <c r="R67" i="19"/>
  <c r="R33" i="19"/>
  <c r="Q58" i="18"/>
  <c r="Q64" i="18"/>
  <c r="Q59" i="18"/>
  <c r="Q26" i="18"/>
  <c r="Q38" i="18"/>
  <c r="R14" i="19"/>
  <c r="R51" i="19"/>
  <c r="R60" i="19"/>
  <c r="Q52" i="18"/>
  <c r="Q60" i="18"/>
  <c r="Q47" i="18"/>
  <c r="Q67" i="18"/>
  <c r="Q42" i="18"/>
  <c r="Q28" i="18"/>
  <c r="Q56" i="18"/>
  <c r="R57" i="19"/>
  <c r="Q41" i="18"/>
  <c r="R26" i="19"/>
  <c r="R58" i="19"/>
  <c r="R40" i="19"/>
  <c r="R34" i="19"/>
  <c r="R31" i="19"/>
  <c r="Q69" i="18"/>
  <c r="Q66" i="18"/>
  <c r="Q63" i="18"/>
  <c r="Q57" i="18"/>
  <c r="Q23" i="18"/>
  <c r="Q65" i="18"/>
  <c r="M64" i="14" l="1"/>
  <c r="M67" i="14"/>
  <c r="L67" i="14" s="1"/>
  <c r="L24" i="15"/>
  <c r="K24" i="15" s="1"/>
  <c r="L37" i="15"/>
  <c r="A37" i="15" s="1"/>
  <c r="L64" i="15"/>
  <c r="A64" i="15" s="1"/>
  <c r="K73" i="17"/>
  <c r="L73" i="17" s="1"/>
  <c r="M44" i="14"/>
  <c r="A44" i="14" s="1"/>
  <c r="M45" i="14"/>
  <c r="A45" i="14" s="1"/>
  <c r="M49" i="14"/>
  <c r="L49" i="14" s="1"/>
  <c r="M60" i="14"/>
  <c r="L60" i="14" s="1"/>
  <c r="K50" i="17"/>
  <c r="L50" i="17" s="1"/>
  <c r="O51" i="17" s="1"/>
  <c r="L55" i="15"/>
  <c r="A55" i="15" s="1"/>
  <c r="L65" i="15"/>
  <c r="A65" i="15" s="1"/>
  <c r="L70" i="15"/>
  <c r="A70" i="15" s="1"/>
  <c r="L71" i="15"/>
  <c r="K71" i="15" s="1"/>
  <c r="K37" i="16"/>
  <c r="M37" i="16" s="1"/>
  <c r="K39" i="16"/>
  <c r="L39" i="16" s="1"/>
  <c r="K64" i="17"/>
  <c r="L64" i="17" s="1"/>
  <c r="M61" i="14"/>
  <c r="A61" i="14" s="1"/>
  <c r="M62" i="14"/>
  <c r="L62" i="14" s="1"/>
  <c r="L10" i="15"/>
  <c r="K10" i="15" s="1"/>
  <c r="L46" i="15"/>
  <c r="A46" i="15" s="1"/>
  <c r="K21" i="17"/>
  <c r="L21" i="17" s="1"/>
  <c r="M53" i="14"/>
  <c r="L53" i="14" s="1"/>
  <c r="M56" i="14"/>
  <c r="A56" i="14" s="1"/>
  <c r="L4" i="15"/>
  <c r="K4" i="15" s="1"/>
  <c r="L28" i="15"/>
  <c r="A28" i="15" s="1"/>
  <c r="L38" i="15"/>
  <c r="K38" i="15" s="1"/>
  <c r="L43" i="15"/>
  <c r="A43" i="15" s="1"/>
  <c r="L44" i="15"/>
  <c r="K44" i="15" s="1"/>
  <c r="K28" i="17"/>
  <c r="L28" i="17" s="1"/>
  <c r="O28" i="17" s="1"/>
  <c r="M47" i="14"/>
  <c r="A47" i="14" s="1"/>
  <c r="M57" i="14"/>
  <c r="L57" i="14" s="1"/>
  <c r="M71" i="14"/>
  <c r="L71" i="14" s="1"/>
  <c r="L11" i="15"/>
  <c r="K11" i="15" s="1"/>
  <c r="L16" i="15"/>
  <c r="A16" i="15" s="1"/>
  <c r="L17" i="15"/>
  <c r="K17" i="15" s="1"/>
  <c r="L31" i="15"/>
  <c r="A31" i="15" s="1"/>
  <c r="L51" i="15"/>
  <c r="K51" i="15" s="1"/>
  <c r="K12" i="16"/>
  <c r="L12" i="16" s="1"/>
  <c r="K15" i="16"/>
  <c r="L15" i="16" s="1"/>
  <c r="O17" i="16"/>
  <c r="Q19" i="16" s="1"/>
  <c r="K16" i="17"/>
  <c r="L16" i="17" s="1"/>
  <c r="O16" i="17" s="1"/>
  <c r="K38" i="17"/>
  <c r="K79" i="17"/>
  <c r="L79" i="17" s="1"/>
  <c r="K35" i="16"/>
  <c r="L35" i="16" s="1"/>
  <c r="O35" i="16"/>
  <c r="Q36" i="16" s="1"/>
  <c r="P12" i="17"/>
  <c r="K12" i="17"/>
  <c r="L12" i="17" s="1"/>
  <c r="O13" i="17" s="1"/>
  <c r="H43" i="14"/>
  <c r="N43" i="14" s="1"/>
  <c r="O43" i="14" s="1"/>
  <c r="M43" i="14" s="1"/>
  <c r="M54" i="14"/>
  <c r="A54" i="14" s="1"/>
  <c r="M65" i="14"/>
  <c r="L65" i="14" s="1"/>
  <c r="L19" i="15"/>
  <c r="K19" i="15" s="1"/>
  <c r="K3" i="16"/>
  <c r="L3" i="16" s="1"/>
  <c r="O3" i="16"/>
  <c r="P3" i="16" s="1"/>
  <c r="O33" i="16"/>
  <c r="K33" i="16"/>
  <c r="L33" i="16" s="1"/>
  <c r="P19" i="17"/>
  <c r="K19" i="17"/>
  <c r="L19" i="17" s="1"/>
  <c r="O19" i="17" s="1"/>
  <c r="P41" i="17"/>
  <c r="K41" i="17"/>
  <c r="L41" i="17" s="1"/>
  <c r="O41" i="17" s="1"/>
  <c r="P70" i="17"/>
  <c r="K70" i="17"/>
  <c r="L70" i="17" s="1"/>
  <c r="O71" i="17" s="1"/>
  <c r="M51" i="14"/>
  <c r="A51" i="14" s="1"/>
  <c r="M58" i="14"/>
  <c r="L58" i="14" s="1"/>
  <c r="M69" i="14"/>
  <c r="L69" i="14" s="1"/>
  <c r="O30" i="16"/>
  <c r="K30" i="16"/>
  <c r="L30" i="16" s="1"/>
  <c r="P7" i="17"/>
  <c r="K7" i="17"/>
  <c r="L7" i="17" s="1"/>
  <c r="O7" i="17" s="1"/>
  <c r="O22" i="17"/>
  <c r="P57" i="17"/>
  <c r="K57" i="17"/>
  <c r="L57" i="17" s="1"/>
  <c r="M66" i="14"/>
  <c r="L66" i="14" s="1"/>
  <c r="L6" i="15"/>
  <c r="A6" i="15" s="1"/>
  <c r="L20" i="15"/>
  <c r="K20" i="15" s="1"/>
  <c r="L25" i="15"/>
  <c r="A25" i="15" s="1"/>
  <c r="L33" i="15"/>
  <c r="A33" i="15" s="1"/>
  <c r="L47" i="15"/>
  <c r="K47" i="15" s="1"/>
  <c r="L52" i="15"/>
  <c r="K52" i="15" s="1"/>
  <c r="L60" i="15"/>
  <c r="K60" i="15" s="1"/>
  <c r="L2" i="15"/>
  <c r="K2" i="15" s="1"/>
  <c r="L7" i="15"/>
  <c r="A7" i="15" s="1"/>
  <c r="L15" i="15"/>
  <c r="A15" i="15" s="1"/>
  <c r="L29" i="15"/>
  <c r="A29" i="15" s="1"/>
  <c r="L34" i="15"/>
  <c r="K34" i="15" s="1"/>
  <c r="L42" i="15"/>
  <c r="K42" i="15" s="1"/>
  <c r="L56" i="15"/>
  <c r="A56" i="15" s="1"/>
  <c r="L61" i="15"/>
  <c r="A61" i="15" s="1"/>
  <c r="K2" i="16"/>
  <c r="L2" i="16" s="1"/>
  <c r="K6" i="16"/>
  <c r="L6" i="16" s="1"/>
  <c r="O8" i="16"/>
  <c r="Q8" i="16" s="1"/>
  <c r="K18" i="16"/>
  <c r="L18" i="16" s="1"/>
  <c r="O20" i="16"/>
  <c r="P20" i="16" s="1"/>
  <c r="K27" i="16"/>
  <c r="L27" i="16" s="1"/>
  <c r="O29" i="16"/>
  <c r="Q31" i="16" s="1"/>
  <c r="K46" i="16"/>
  <c r="M46" i="16" s="1"/>
  <c r="K3" i="17"/>
  <c r="L3" i="17" s="1"/>
  <c r="O4" i="17" s="1"/>
  <c r="K10" i="17"/>
  <c r="L10" i="17" s="1"/>
  <c r="O10" i="17" s="1"/>
  <c r="K25" i="17"/>
  <c r="L25" i="17" s="1"/>
  <c r="O25" i="17" s="1"/>
  <c r="K32" i="17"/>
  <c r="L32" i="17" s="1"/>
  <c r="O32" i="17" s="1"/>
  <c r="K47" i="17"/>
  <c r="L47" i="17" s="1"/>
  <c r="K66" i="17"/>
  <c r="L66" i="17" s="1"/>
  <c r="O66" i="17" s="1"/>
  <c r="K76" i="17"/>
  <c r="L76" i="17" s="1"/>
  <c r="O77" i="17" s="1"/>
  <c r="K91" i="17"/>
  <c r="L91" i="17" s="1"/>
  <c r="N9" i="19"/>
  <c r="O9" i="19" s="1"/>
  <c r="M9" i="19" s="1"/>
  <c r="J9" i="19" s="1"/>
  <c r="P20" i="17"/>
  <c r="K20" i="17"/>
  <c r="L20" i="17" s="1"/>
  <c r="H46" i="14"/>
  <c r="N46" i="14" s="1"/>
  <c r="O46" i="14" s="1"/>
  <c r="M46" i="14" s="1"/>
  <c r="M50" i="14"/>
  <c r="A50" i="14" s="1"/>
  <c r="M59" i="14"/>
  <c r="L59" i="14" s="1"/>
  <c r="M70" i="14"/>
  <c r="L70" i="14" s="1"/>
  <c r="L13" i="15"/>
  <c r="A13" i="15" s="1"/>
  <c r="L26" i="15"/>
  <c r="K26" i="15" s="1"/>
  <c r="L40" i="15"/>
  <c r="K40" i="15" s="1"/>
  <c r="L53" i="15"/>
  <c r="K53" i="15" s="1"/>
  <c r="L67" i="15"/>
  <c r="A67" i="15" s="1"/>
  <c r="O9" i="16"/>
  <c r="K9" i="16"/>
  <c r="L9" i="16" s="1"/>
  <c r="O21" i="16"/>
  <c r="K21" i="16"/>
  <c r="L21" i="16" s="1"/>
  <c r="O40" i="16"/>
  <c r="R40" i="16" s="1"/>
  <c r="K40" i="16"/>
  <c r="M40" i="16" s="1"/>
  <c r="P11" i="17"/>
  <c r="K11" i="17"/>
  <c r="L11" i="17" s="1"/>
  <c r="P35" i="17"/>
  <c r="K35" i="17"/>
  <c r="L35" i="17" s="1"/>
  <c r="O36" i="17" s="1"/>
  <c r="P44" i="17"/>
  <c r="K44" i="17"/>
  <c r="L44" i="17" s="1"/>
  <c r="O45" i="17" s="1"/>
  <c r="O42" i="16"/>
  <c r="K42" i="16"/>
  <c r="L42" i="16" s="1"/>
  <c r="M48" i="14"/>
  <c r="A48" i="14" s="1"/>
  <c r="N52" i="14"/>
  <c r="O52" i="14" s="1"/>
  <c r="M52" i="14" s="1"/>
  <c r="L52" i="14" s="1"/>
  <c r="H55" i="14"/>
  <c r="N55" i="14" s="1"/>
  <c r="O55" i="14" s="1"/>
  <c r="M55" i="14" s="1"/>
  <c r="M63" i="14"/>
  <c r="L63" i="14" s="1"/>
  <c r="M68" i="14"/>
  <c r="L68" i="14" s="1"/>
  <c r="L8" i="15"/>
  <c r="K8" i="15" s="1"/>
  <c r="L22" i="15"/>
  <c r="K22" i="15" s="1"/>
  <c r="L35" i="15"/>
  <c r="K35" i="15" s="1"/>
  <c r="L49" i="15"/>
  <c r="A49" i="15" s="1"/>
  <c r="L62" i="15"/>
  <c r="K62" i="15" s="1"/>
  <c r="O4" i="16"/>
  <c r="R4" i="16" s="1"/>
  <c r="K4" i="16"/>
  <c r="O45" i="16"/>
  <c r="P46" i="16" s="1"/>
  <c r="K45" i="16"/>
  <c r="L45" i="16" s="1"/>
  <c r="P30" i="17"/>
  <c r="K30" i="17"/>
  <c r="L30" i="17" s="1"/>
  <c r="O31" i="17" s="1"/>
  <c r="P39" i="17"/>
  <c r="K39" i="17"/>
  <c r="L39" i="17" s="1"/>
  <c r="O40" i="17" s="1"/>
  <c r="P48" i="17"/>
  <c r="K48" i="17"/>
  <c r="L48" i="17" s="1"/>
  <c r="O49" i="17" s="1"/>
  <c r="P63" i="17"/>
  <c r="K63" i="17"/>
  <c r="L63" i="17" s="1"/>
  <c r="O64" i="17" s="1"/>
  <c r="P85" i="17"/>
  <c r="K85" i="17"/>
  <c r="L85" i="17" s="1"/>
  <c r="H3" i="19"/>
  <c r="N3" i="19" s="1"/>
  <c r="O3" i="19" s="1"/>
  <c r="H49" i="19"/>
  <c r="N49" i="19" s="1"/>
  <c r="O49" i="19" s="1"/>
  <c r="M49" i="19" s="1"/>
  <c r="J49" i="19" s="1"/>
  <c r="O5" i="16"/>
  <c r="Q6" i="16" s="1"/>
  <c r="K5" i="16"/>
  <c r="L5" i="16" s="1"/>
  <c r="K26" i="16"/>
  <c r="L26" i="16" s="1"/>
  <c r="O26" i="16"/>
  <c r="P27" i="16" s="1"/>
  <c r="O43" i="16"/>
  <c r="R43" i="16" s="1"/>
  <c r="K43" i="16"/>
  <c r="L43" i="16" s="1"/>
  <c r="P8" i="17"/>
  <c r="K8" i="17"/>
  <c r="L8" i="17" s="1"/>
  <c r="O9" i="17" s="1"/>
  <c r="P17" i="17"/>
  <c r="K17" i="17"/>
  <c r="L17" i="17" s="1"/>
  <c r="O18" i="17" s="1"/>
  <c r="P26" i="17"/>
  <c r="K26" i="17"/>
  <c r="L26" i="17" s="1"/>
  <c r="O27" i="17" s="1"/>
  <c r="P37" i="17"/>
  <c r="K37" i="17"/>
  <c r="L37" i="17" s="1"/>
  <c r="O37" i="17" s="1"/>
  <c r="P46" i="17"/>
  <c r="K46" i="17"/>
  <c r="L46" i="17" s="1"/>
  <c r="O46" i="17" s="1"/>
  <c r="K53" i="17"/>
  <c r="L53" i="17" s="1"/>
  <c r="P55" i="17"/>
  <c r="K55" i="17"/>
  <c r="L55" i="17" s="1"/>
  <c r="O55" i="17" s="1"/>
  <c r="K58" i="17"/>
  <c r="L58" i="17" s="1"/>
  <c r="P60" i="17"/>
  <c r="K60" i="17"/>
  <c r="L60" i="17" s="1"/>
  <c r="H30" i="19"/>
  <c r="N30" i="19" s="1"/>
  <c r="O30" i="19" s="1"/>
  <c r="M30" i="19" s="1"/>
  <c r="J30" i="19" s="1"/>
  <c r="H40" i="19"/>
  <c r="N40" i="19" s="1"/>
  <c r="O40" i="19" s="1"/>
  <c r="M40" i="19" s="1"/>
  <c r="J40" i="19" s="1"/>
  <c r="H67" i="19"/>
  <c r="N67" i="19" s="1"/>
  <c r="O67" i="19" s="1"/>
  <c r="M67" i="19" s="1"/>
  <c r="J67" i="19" s="1"/>
  <c r="L5" i="15"/>
  <c r="A5" i="15" s="1"/>
  <c r="L14" i="15"/>
  <c r="A14" i="15" s="1"/>
  <c r="L23" i="15"/>
  <c r="K23" i="15" s="1"/>
  <c r="L32" i="15"/>
  <c r="K32" i="15" s="1"/>
  <c r="L41" i="15"/>
  <c r="A41" i="15" s="1"/>
  <c r="L50" i="15"/>
  <c r="K50" i="15" s="1"/>
  <c r="L59" i="15"/>
  <c r="K59" i="15" s="1"/>
  <c r="K11" i="16"/>
  <c r="L11" i="16" s="1"/>
  <c r="O11" i="16"/>
  <c r="Q13" i="16" s="1"/>
  <c r="O24" i="16"/>
  <c r="K24" i="16"/>
  <c r="L24" i="16" s="1"/>
  <c r="O36" i="16"/>
  <c r="P37" i="16" s="1"/>
  <c r="K36" i="16"/>
  <c r="L36" i="16" s="1"/>
  <c r="P5" i="17"/>
  <c r="K5" i="17"/>
  <c r="L5" i="17" s="1"/>
  <c r="O6" i="17" s="1"/>
  <c r="P14" i="17"/>
  <c r="K14" i="17"/>
  <c r="L14" i="17" s="1"/>
  <c r="O14" i="17" s="1"/>
  <c r="P23" i="17"/>
  <c r="K23" i="17"/>
  <c r="L23" i="17" s="1"/>
  <c r="O24" i="17" s="1"/>
  <c r="P34" i="17"/>
  <c r="K34" i="17"/>
  <c r="L34" i="17" s="1"/>
  <c r="O34" i="17" s="1"/>
  <c r="P43" i="17"/>
  <c r="K43" i="17"/>
  <c r="L43" i="17" s="1"/>
  <c r="O43" i="17" s="1"/>
  <c r="P52" i="17"/>
  <c r="K52" i="17"/>
  <c r="L52" i="17" s="1"/>
  <c r="O52" i="17" s="1"/>
  <c r="P65" i="17"/>
  <c r="P72" i="17"/>
  <c r="K72" i="17"/>
  <c r="L72" i="17" s="1"/>
  <c r="O72" i="17" s="1"/>
  <c r="P78" i="17"/>
  <c r="K78" i="17"/>
  <c r="L78" i="17" s="1"/>
  <c r="O78" i="17" s="1"/>
  <c r="P83" i="17"/>
  <c r="H58" i="19"/>
  <c r="N58" i="19" s="1"/>
  <c r="O58" i="19" s="1"/>
  <c r="M58" i="19" s="1"/>
  <c r="J58" i="19" s="1"/>
  <c r="P74" i="17"/>
  <c r="L68" i="15"/>
  <c r="A68" i="15" s="1"/>
  <c r="L69" i="15"/>
  <c r="K69" i="15" s="1"/>
  <c r="K67" i="17"/>
  <c r="L67" i="17" s="1"/>
  <c r="O68" i="17" s="1"/>
  <c r="K69" i="17"/>
  <c r="L69" i="17" s="1"/>
  <c r="O69" i="17" s="1"/>
  <c r="P71" i="17"/>
  <c r="P77" i="17"/>
  <c r="K81" i="17"/>
  <c r="L81" i="17" s="1"/>
  <c r="K84" i="17"/>
  <c r="L84" i="17" s="1"/>
  <c r="K87" i="17"/>
  <c r="L87" i="17" s="1"/>
  <c r="K90" i="17"/>
  <c r="L90" i="17" s="1"/>
  <c r="O90" i="17" s="1"/>
  <c r="L26" i="18"/>
  <c r="L36" i="18"/>
  <c r="L38" i="18"/>
  <c r="L41" i="18"/>
  <c r="L42" i="18"/>
  <c r="L48" i="18"/>
  <c r="A67" i="14"/>
  <c r="L64" i="14"/>
  <c r="A64" i="14"/>
  <c r="L58" i="15"/>
  <c r="O13" i="16"/>
  <c r="R13" i="16" s="1"/>
  <c r="K13" i="16"/>
  <c r="O22" i="16"/>
  <c r="R22" i="16" s="1"/>
  <c r="K22" i="16"/>
  <c r="O31" i="16"/>
  <c r="R31" i="16" s="1"/>
  <c r="K31" i="16"/>
  <c r="P13" i="17"/>
  <c r="P40" i="17"/>
  <c r="K59" i="17"/>
  <c r="L59" i="17" s="1"/>
  <c r="P59" i="17"/>
  <c r="K86" i="17"/>
  <c r="L86" i="17" s="1"/>
  <c r="P86" i="17"/>
  <c r="L7" i="18"/>
  <c r="L10" i="18"/>
  <c r="H2" i="14"/>
  <c r="N2" i="14" s="1"/>
  <c r="O2" i="14" s="1"/>
  <c r="M2" i="14" s="1"/>
  <c r="H3" i="14"/>
  <c r="N3" i="14" s="1"/>
  <c r="O3" i="14" s="1"/>
  <c r="M3" i="14" s="1"/>
  <c r="H4" i="14"/>
  <c r="N4" i="14" s="1"/>
  <c r="O4" i="14" s="1"/>
  <c r="M4" i="14" s="1"/>
  <c r="H5" i="14"/>
  <c r="N5" i="14" s="1"/>
  <c r="O5" i="14" s="1"/>
  <c r="M5" i="14" s="1"/>
  <c r="H6" i="14"/>
  <c r="N6" i="14" s="1"/>
  <c r="O6" i="14" s="1"/>
  <c r="M6" i="14" s="1"/>
  <c r="H7" i="14"/>
  <c r="N7" i="14" s="1"/>
  <c r="O7" i="14" s="1"/>
  <c r="M7" i="14" s="1"/>
  <c r="H8" i="14"/>
  <c r="N8" i="14" s="1"/>
  <c r="O8" i="14" s="1"/>
  <c r="M8" i="14" s="1"/>
  <c r="H9" i="14"/>
  <c r="N9" i="14" s="1"/>
  <c r="O9" i="14" s="1"/>
  <c r="M9" i="14" s="1"/>
  <c r="H10" i="14"/>
  <c r="N10" i="14" s="1"/>
  <c r="O10" i="14" s="1"/>
  <c r="M10" i="14" s="1"/>
  <c r="H11" i="14"/>
  <c r="N11" i="14" s="1"/>
  <c r="O11" i="14" s="1"/>
  <c r="M11" i="14" s="1"/>
  <c r="H12" i="14"/>
  <c r="N12" i="14" s="1"/>
  <c r="O12" i="14" s="1"/>
  <c r="M12" i="14" s="1"/>
  <c r="H13" i="14"/>
  <c r="N13" i="14" s="1"/>
  <c r="O13" i="14" s="1"/>
  <c r="M13" i="14" s="1"/>
  <c r="H14" i="14"/>
  <c r="N14" i="14" s="1"/>
  <c r="O14" i="14" s="1"/>
  <c r="M14" i="14" s="1"/>
  <c r="H15" i="14"/>
  <c r="N15" i="14" s="1"/>
  <c r="O15" i="14" s="1"/>
  <c r="M15" i="14" s="1"/>
  <c r="H16" i="14"/>
  <c r="N16" i="14" s="1"/>
  <c r="O16" i="14" s="1"/>
  <c r="M16" i="14" s="1"/>
  <c r="H17" i="14"/>
  <c r="N17" i="14" s="1"/>
  <c r="O17" i="14" s="1"/>
  <c r="M17" i="14" s="1"/>
  <c r="H18" i="14"/>
  <c r="N18" i="14" s="1"/>
  <c r="O18" i="14" s="1"/>
  <c r="M18" i="14" s="1"/>
  <c r="H19" i="14"/>
  <c r="N19" i="14" s="1"/>
  <c r="O19" i="14" s="1"/>
  <c r="M19" i="14" s="1"/>
  <c r="H20" i="14"/>
  <c r="N20" i="14" s="1"/>
  <c r="O20" i="14" s="1"/>
  <c r="M20" i="14" s="1"/>
  <c r="H21" i="14"/>
  <c r="N21" i="14" s="1"/>
  <c r="O21" i="14" s="1"/>
  <c r="M21" i="14" s="1"/>
  <c r="H22" i="14"/>
  <c r="N22" i="14" s="1"/>
  <c r="O22" i="14" s="1"/>
  <c r="M22" i="14" s="1"/>
  <c r="H23" i="14"/>
  <c r="N23" i="14" s="1"/>
  <c r="O23" i="14" s="1"/>
  <c r="M23" i="14" s="1"/>
  <c r="H24" i="14"/>
  <c r="N24" i="14" s="1"/>
  <c r="O24" i="14" s="1"/>
  <c r="M24" i="14" s="1"/>
  <c r="H25" i="14"/>
  <c r="N25" i="14" s="1"/>
  <c r="O25" i="14" s="1"/>
  <c r="M25" i="14" s="1"/>
  <c r="H26" i="14"/>
  <c r="N26" i="14" s="1"/>
  <c r="O26" i="14" s="1"/>
  <c r="M26" i="14" s="1"/>
  <c r="H27" i="14"/>
  <c r="N27" i="14" s="1"/>
  <c r="O27" i="14" s="1"/>
  <c r="M27" i="14" s="1"/>
  <c r="H28" i="14"/>
  <c r="N28" i="14" s="1"/>
  <c r="O28" i="14" s="1"/>
  <c r="M28" i="14" s="1"/>
  <c r="H29" i="14"/>
  <c r="N29" i="14" s="1"/>
  <c r="O29" i="14" s="1"/>
  <c r="M29" i="14" s="1"/>
  <c r="H30" i="14"/>
  <c r="N30" i="14" s="1"/>
  <c r="O30" i="14" s="1"/>
  <c r="M30" i="14" s="1"/>
  <c r="H31" i="14"/>
  <c r="N31" i="14" s="1"/>
  <c r="O31" i="14" s="1"/>
  <c r="M31" i="14" s="1"/>
  <c r="H32" i="14"/>
  <c r="N32" i="14" s="1"/>
  <c r="O32" i="14" s="1"/>
  <c r="M32" i="14" s="1"/>
  <c r="H33" i="14"/>
  <c r="N33" i="14" s="1"/>
  <c r="O33" i="14" s="1"/>
  <c r="M33" i="14" s="1"/>
  <c r="H34" i="14"/>
  <c r="N34" i="14" s="1"/>
  <c r="O34" i="14" s="1"/>
  <c r="M34" i="14" s="1"/>
  <c r="H35" i="14"/>
  <c r="N35" i="14" s="1"/>
  <c r="O35" i="14" s="1"/>
  <c r="M35" i="14" s="1"/>
  <c r="H36" i="14"/>
  <c r="N36" i="14" s="1"/>
  <c r="O36" i="14" s="1"/>
  <c r="M36" i="14" s="1"/>
  <c r="H37" i="14"/>
  <c r="N37" i="14" s="1"/>
  <c r="O37" i="14" s="1"/>
  <c r="M37" i="14" s="1"/>
  <c r="H38" i="14"/>
  <c r="N38" i="14" s="1"/>
  <c r="O38" i="14" s="1"/>
  <c r="M38" i="14" s="1"/>
  <c r="H39" i="14"/>
  <c r="N39" i="14" s="1"/>
  <c r="O39" i="14" s="1"/>
  <c r="M39" i="14" s="1"/>
  <c r="H40" i="14"/>
  <c r="N40" i="14" s="1"/>
  <c r="O40" i="14" s="1"/>
  <c r="M40" i="14" s="1"/>
  <c r="H41" i="14"/>
  <c r="N41" i="14" s="1"/>
  <c r="O41" i="14" s="1"/>
  <c r="M41" i="14" s="1"/>
  <c r="H42" i="14"/>
  <c r="N42" i="14" s="1"/>
  <c r="O42" i="14" s="1"/>
  <c r="M42" i="14" s="1"/>
  <c r="S9" i="15"/>
  <c r="L9" i="15" s="1"/>
  <c r="S18" i="15"/>
  <c r="L18" i="15" s="1"/>
  <c r="S27" i="15"/>
  <c r="S36" i="15"/>
  <c r="L36" i="15" s="1"/>
  <c r="S45" i="15"/>
  <c r="L45" i="15" s="1"/>
  <c r="S54" i="15"/>
  <c r="L54" i="15" s="1"/>
  <c r="S63" i="15"/>
  <c r="L63" i="15" s="1"/>
  <c r="Q4" i="16"/>
  <c r="Q3" i="16"/>
  <c r="P2" i="16"/>
  <c r="R2" i="16" s="1"/>
  <c r="O10" i="16"/>
  <c r="R10" i="16" s="1"/>
  <c r="K10" i="16"/>
  <c r="O14" i="16"/>
  <c r="O19" i="16"/>
  <c r="R19" i="16" s="1"/>
  <c r="K19" i="16"/>
  <c r="O23" i="16"/>
  <c r="O28" i="16"/>
  <c r="R28" i="16" s="1"/>
  <c r="K28" i="16"/>
  <c r="O32" i="16"/>
  <c r="O38" i="16"/>
  <c r="K38" i="16"/>
  <c r="L38" i="16" s="1"/>
  <c r="P24" i="17"/>
  <c r="P51" i="17"/>
  <c r="P75" i="17"/>
  <c r="K75" i="17"/>
  <c r="L27" i="15"/>
  <c r="A66" i="14"/>
  <c r="S3" i="15"/>
  <c r="L3" i="15" s="1"/>
  <c r="S12" i="15"/>
  <c r="L12" i="15" s="1"/>
  <c r="A19" i="15"/>
  <c r="S21" i="15"/>
  <c r="L21" i="15" s="1"/>
  <c r="S30" i="15"/>
  <c r="L30" i="15" s="1"/>
  <c r="S39" i="15"/>
  <c r="L39" i="15" s="1"/>
  <c r="S48" i="15"/>
  <c r="L48" i="15" s="1"/>
  <c r="S57" i="15"/>
  <c r="L57" i="15" s="1"/>
  <c r="S66" i="15"/>
  <c r="L66" i="15" s="1"/>
  <c r="O7" i="16"/>
  <c r="R7" i="16" s="1"/>
  <c r="K7" i="16"/>
  <c r="O16" i="16"/>
  <c r="R16" i="16" s="1"/>
  <c r="K16" i="16"/>
  <c r="O25" i="16"/>
  <c r="R25" i="16" s="1"/>
  <c r="K25" i="16"/>
  <c r="O34" i="16"/>
  <c r="R34" i="16" s="1"/>
  <c r="K34" i="16"/>
  <c r="P2" i="17"/>
  <c r="K2" i="17"/>
  <c r="P9" i="17"/>
  <c r="P29" i="17"/>
  <c r="K29" i="17"/>
  <c r="P36" i="17"/>
  <c r="P56" i="17"/>
  <c r="K56" i="17"/>
  <c r="P82" i="17"/>
  <c r="K82" i="17"/>
  <c r="L82" i="17" s="1"/>
  <c r="L83" i="17"/>
  <c r="O44" i="16"/>
  <c r="K44" i="16"/>
  <c r="L44" i="16" s="1"/>
  <c r="P6" i="17"/>
  <c r="P18" i="17"/>
  <c r="P22" i="17"/>
  <c r="P33" i="17"/>
  <c r="P45" i="17"/>
  <c r="P49" i="17"/>
  <c r="K80" i="17"/>
  <c r="L80" i="17" s="1"/>
  <c r="P80" i="17"/>
  <c r="L11" i="18"/>
  <c r="L21" i="18"/>
  <c r="L52" i="18"/>
  <c r="O41" i="16"/>
  <c r="K41" i="16"/>
  <c r="L41" i="16" s="1"/>
  <c r="P4" i="17"/>
  <c r="P15" i="17"/>
  <c r="P27" i="17"/>
  <c r="P31" i="17"/>
  <c r="L38" i="17"/>
  <c r="O39" i="17" s="1"/>
  <c r="P42" i="17"/>
  <c r="P54" i="17"/>
  <c r="P61" i="17"/>
  <c r="K61" i="17"/>
  <c r="L61" i="17" s="1"/>
  <c r="O62" i="17" s="1"/>
  <c r="P88" i="17"/>
  <c r="K88" i="17"/>
  <c r="L88" i="17" s="1"/>
  <c r="O89" i="17" s="1"/>
  <c r="L28" i="18"/>
  <c r="L47" i="18"/>
  <c r="M12" i="19"/>
  <c r="J12" i="19" s="1"/>
  <c r="M21" i="19"/>
  <c r="J21" i="19" s="1"/>
  <c r="P62" i="17"/>
  <c r="P68" i="17"/>
  <c r="P89" i="17"/>
  <c r="H10" i="19"/>
  <c r="N10" i="19" s="1"/>
  <c r="O10" i="19" s="1"/>
  <c r="M46" i="19"/>
  <c r="J46" i="19" s="1"/>
  <c r="M48" i="19"/>
  <c r="J48" i="19" s="1"/>
  <c r="M23" i="18"/>
  <c r="N23" i="18" s="1"/>
  <c r="L23" i="18" s="1"/>
  <c r="H4" i="19"/>
  <c r="N4" i="19" s="1"/>
  <c r="O4" i="19" s="1"/>
  <c r="M6" i="19"/>
  <c r="J6" i="19" s="1"/>
  <c r="M15" i="19"/>
  <c r="J15" i="19" s="1"/>
  <c r="M24" i="19"/>
  <c r="J24" i="19" s="1"/>
  <c r="M39" i="19"/>
  <c r="J39" i="19" s="1"/>
  <c r="M66" i="19"/>
  <c r="J66" i="19" s="1"/>
  <c r="M55" i="18"/>
  <c r="N55" i="18" s="1"/>
  <c r="H7" i="19"/>
  <c r="N7" i="19" s="1"/>
  <c r="O7" i="19" s="1"/>
  <c r="M18" i="19"/>
  <c r="J18" i="19" s="1"/>
  <c r="M27" i="19"/>
  <c r="J27" i="19" s="1"/>
  <c r="M55" i="19"/>
  <c r="J55" i="19" s="1"/>
  <c r="M57" i="19"/>
  <c r="J57" i="19" s="1"/>
  <c r="M56" i="18"/>
  <c r="N56" i="18" s="1"/>
  <c r="L56" i="18" s="1"/>
  <c r="M57" i="18"/>
  <c r="N57" i="18" s="1"/>
  <c r="L57" i="18" s="1"/>
  <c r="M58" i="18"/>
  <c r="N58" i="18" s="1"/>
  <c r="L58" i="18" s="1"/>
  <c r="M59" i="18"/>
  <c r="N59" i="18" s="1"/>
  <c r="L59" i="18" s="1"/>
  <c r="M60" i="18"/>
  <c r="N60" i="18" s="1"/>
  <c r="L60" i="18" s="1"/>
  <c r="M61" i="18"/>
  <c r="N61" i="18" s="1"/>
  <c r="L61" i="18" s="1"/>
  <c r="M62" i="18"/>
  <c r="N62" i="18" s="1"/>
  <c r="L62" i="18" s="1"/>
  <c r="M63" i="18"/>
  <c r="N63" i="18" s="1"/>
  <c r="L63" i="18" s="1"/>
  <c r="M64" i="18"/>
  <c r="N64" i="18" s="1"/>
  <c r="L64" i="18" s="1"/>
  <c r="M65" i="18"/>
  <c r="N65" i="18" s="1"/>
  <c r="L65" i="18" s="1"/>
  <c r="M66" i="18"/>
  <c r="N66" i="18" s="1"/>
  <c r="L66" i="18" s="1"/>
  <c r="M67" i="18"/>
  <c r="N67" i="18" s="1"/>
  <c r="L67" i="18" s="1"/>
  <c r="M68" i="18"/>
  <c r="N68" i="18" s="1"/>
  <c r="L68" i="18" s="1"/>
  <c r="M69" i="18"/>
  <c r="N69" i="18" s="1"/>
  <c r="L69" i="18" s="1"/>
  <c r="M70" i="18"/>
  <c r="N70" i="18" s="1"/>
  <c r="L70" i="18" s="1"/>
  <c r="M71" i="18"/>
  <c r="N71" i="18" s="1"/>
  <c r="L71" i="18" s="1"/>
  <c r="H5" i="19"/>
  <c r="N5" i="19" s="1"/>
  <c r="O5" i="19" s="1"/>
  <c r="H8" i="19"/>
  <c r="N8" i="19" s="1"/>
  <c r="O8" i="19" s="1"/>
  <c r="H38" i="19"/>
  <c r="N38" i="19" s="1"/>
  <c r="O38" i="19" s="1"/>
  <c r="M42" i="19"/>
  <c r="J42" i="19" s="1"/>
  <c r="M43" i="19"/>
  <c r="J43" i="19" s="1"/>
  <c r="H47" i="19"/>
  <c r="N47" i="19" s="1"/>
  <c r="O47" i="19" s="1"/>
  <c r="M51" i="19"/>
  <c r="J51" i="19" s="1"/>
  <c r="H56" i="19"/>
  <c r="N56" i="19" s="1"/>
  <c r="O56" i="19" s="1"/>
  <c r="M60" i="19"/>
  <c r="J60" i="19" s="1"/>
  <c r="H65" i="19"/>
  <c r="N65" i="19" s="1"/>
  <c r="O65" i="19" s="1"/>
  <c r="M69" i="19"/>
  <c r="J69" i="19" s="1"/>
  <c r="M70" i="19"/>
  <c r="J70" i="19" s="1"/>
  <c r="H2" i="19"/>
  <c r="N2" i="19" s="1"/>
  <c r="O2" i="19" s="1"/>
  <c r="M2" i="19" s="1"/>
  <c r="J2" i="19" s="1"/>
  <c r="H13" i="19"/>
  <c r="N13" i="19" s="1"/>
  <c r="O13" i="19" s="1"/>
  <c r="H16" i="19"/>
  <c r="N16" i="19" s="1"/>
  <c r="O16" i="19" s="1"/>
  <c r="H19" i="19"/>
  <c r="N19" i="19" s="1"/>
  <c r="O19" i="19" s="1"/>
  <c r="H22" i="19"/>
  <c r="N22" i="19" s="1"/>
  <c r="O22" i="19" s="1"/>
  <c r="H25" i="19"/>
  <c r="N25" i="19" s="1"/>
  <c r="O25" i="19" s="1"/>
  <c r="H28" i="19"/>
  <c r="N28" i="19" s="1"/>
  <c r="O28" i="19" s="1"/>
  <c r="M33" i="19"/>
  <c r="J33" i="19" s="1"/>
  <c r="M36" i="19"/>
  <c r="J36" i="19" s="1"/>
  <c r="H41" i="19"/>
  <c r="N41" i="19" s="1"/>
  <c r="O41" i="19" s="1"/>
  <c r="M45" i="19"/>
  <c r="J45" i="19" s="1"/>
  <c r="H50" i="19"/>
  <c r="N50" i="19" s="1"/>
  <c r="O50" i="19" s="1"/>
  <c r="M54" i="19"/>
  <c r="J54" i="19" s="1"/>
  <c r="H59" i="19"/>
  <c r="N59" i="19" s="1"/>
  <c r="O59" i="19" s="1"/>
  <c r="M63" i="19"/>
  <c r="J63" i="19" s="1"/>
  <c r="H68" i="19"/>
  <c r="N68" i="19" s="1"/>
  <c r="O68" i="19" s="1"/>
  <c r="H11" i="19"/>
  <c r="N11" i="19" s="1"/>
  <c r="O11" i="19" s="1"/>
  <c r="M11" i="19" s="1"/>
  <c r="J11" i="19" s="1"/>
  <c r="H14" i="19"/>
  <c r="N14" i="19" s="1"/>
  <c r="O14" i="19" s="1"/>
  <c r="M14" i="19" s="1"/>
  <c r="J14" i="19" s="1"/>
  <c r="H17" i="19"/>
  <c r="N17" i="19" s="1"/>
  <c r="O17" i="19" s="1"/>
  <c r="M17" i="19" s="1"/>
  <c r="J17" i="19" s="1"/>
  <c r="H20" i="19"/>
  <c r="N20" i="19" s="1"/>
  <c r="O20" i="19" s="1"/>
  <c r="M20" i="19" s="1"/>
  <c r="J20" i="19" s="1"/>
  <c r="H23" i="19"/>
  <c r="N23" i="19" s="1"/>
  <c r="O23" i="19" s="1"/>
  <c r="M23" i="19" s="1"/>
  <c r="J23" i="19" s="1"/>
  <c r="H26" i="19"/>
  <c r="N26" i="19" s="1"/>
  <c r="O26" i="19" s="1"/>
  <c r="M26" i="19" s="1"/>
  <c r="J26" i="19" s="1"/>
  <c r="H29" i="19"/>
  <c r="N29" i="19" s="1"/>
  <c r="O29" i="19" s="1"/>
  <c r="H31" i="19"/>
  <c r="N31" i="19" s="1"/>
  <c r="O31" i="19" s="1"/>
  <c r="M31" i="19" s="1"/>
  <c r="J31" i="19" s="1"/>
  <c r="H32" i="19"/>
  <c r="N32" i="19" s="1"/>
  <c r="O32" i="19" s="1"/>
  <c r="H34" i="19"/>
  <c r="N34" i="19" s="1"/>
  <c r="O34" i="19" s="1"/>
  <c r="M34" i="19" s="1"/>
  <c r="J34" i="19" s="1"/>
  <c r="H35" i="19"/>
  <c r="N35" i="19" s="1"/>
  <c r="O35" i="19" s="1"/>
  <c r="H44" i="19"/>
  <c r="N44" i="19" s="1"/>
  <c r="O44" i="19" s="1"/>
  <c r="H53" i="19"/>
  <c r="N53" i="19" s="1"/>
  <c r="O53" i="19" s="1"/>
  <c r="H62" i="19"/>
  <c r="N62" i="19" s="1"/>
  <c r="O62" i="19" s="1"/>
  <c r="H71" i="19"/>
  <c r="N71" i="19" s="1"/>
  <c r="O71" i="19" s="1"/>
  <c r="Q19" i="18"/>
  <c r="Q5" i="18"/>
  <c r="R52" i="19"/>
  <c r="Q17" i="18"/>
  <c r="Q50" i="18"/>
  <c r="Q51" i="18"/>
  <c r="Q18" i="18"/>
  <c r="R61" i="19"/>
  <c r="Q8" i="18"/>
  <c r="R64" i="19"/>
  <c r="Q33" i="18"/>
  <c r="Q3" i="18"/>
  <c r="Q4" i="18"/>
  <c r="Q43" i="18"/>
  <c r="Q20" i="18"/>
  <c r="R53" i="19"/>
  <c r="R7" i="19"/>
  <c r="R8" i="19"/>
  <c r="R65" i="19"/>
  <c r="R41" i="19"/>
  <c r="R50" i="19"/>
  <c r="R16" i="19"/>
  <c r="R35" i="19"/>
  <c r="R3" i="19"/>
  <c r="R38" i="19"/>
  <c r="R59" i="19"/>
  <c r="R13" i="19"/>
  <c r="R5" i="19"/>
  <c r="R44" i="19"/>
  <c r="R29" i="19"/>
  <c r="R22" i="19"/>
  <c r="R32" i="19"/>
  <c r="R10" i="19"/>
  <c r="R37" i="19"/>
  <c r="Q25" i="18"/>
  <c r="Q30" i="18"/>
  <c r="Q44" i="18"/>
  <c r="Q9" i="18"/>
  <c r="Q40" i="18"/>
  <c r="Q45" i="18"/>
  <c r="Q2" i="18"/>
  <c r="Q39" i="18"/>
  <c r="Q35" i="18"/>
  <c r="Q49" i="18"/>
  <c r="Q13" i="18"/>
  <c r="Q27" i="18"/>
  <c r="Q12" i="18"/>
  <c r="R62" i="19"/>
  <c r="R71" i="19"/>
  <c r="Q55" i="18"/>
  <c r="R25" i="19"/>
  <c r="R4" i="19"/>
  <c r="R56" i="19"/>
  <c r="R28" i="19"/>
  <c r="R68" i="19"/>
  <c r="R47" i="19"/>
  <c r="Q6" i="18"/>
  <c r="Q29" i="18"/>
  <c r="Q37" i="18"/>
  <c r="Q31" i="18"/>
  <c r="Q24" i="18"/>
  <c r="Q53" i="18"/>
  <c r="Q34" i="18"/>
  <c r="Q15" i="18"/>
  <c r="Q46" i="18"/>
  <c r="Q14" i="18"/>
  <c r="Q16" i="18"/>
  <c r="Q32" i="18"/>
  <c r="Q54" i="18"/>
  <c r="Q22" i="18"/>
  <c r="R19" i="19"/>
  <c r="Q30" i="16" l="1"/>
  <c r="K28" i="15"/>
  <c r="K61" i="15"/>
  <c r="P17" i="16"/>
  <c r="A24" i="15"/>
  <c r="A10" i="15"/>
  <c r="Q17" i="16"/>
  <c r="R17" i="16" s="1"/>
  <c r="O23" i="17"/>
  <c r="A71" i="15"/>
  <c r="A51" i="15"/>
  <c r="A49" i="14"/>
  <c r="K55" i="15"/>
  <c r="P18" i="16"/>
  <c r="O63" i="17"/>
  <c r="A57" i="14"/>
  <c r="A44" i="15"/>
  <c r="A60" i="15"/>
  <c r="A42" i="15"/>
  <c r="K6" i="15"/>
  <c r="A53" i="14"/>
  <c r="L54" i="14"/>
  <c r="K16" i="15"/>
  <c r="A69" i="14"/>
  <c r="Q18" i="16"/>
  <c r="A59" i="14"/>
  <c r="K64" i="15"/>
  <c r="A4" i="15"/>
  <c r="L47" i="14"/>
  <c r="A52" i="15"/>
  <c r="P5" i="16"/>
  <c r="K49" i="15"/>
  <c r="A8" i="15"/>
  <c r="A62" i="14"/>
  <c r="A34" i="15"/>
  <c r="A58" i="14"/>
  <c r="K25" i="15"/>
  <c r="L22" i="18"/>
  <c r="I22" i="18" s="1"/>
  <c r="L54" i="18"/>
  <c r="I54" i="18" s="1"/>
  <c r="L32" i="18"/>
  <c r="I32" i="18" s="1"/>
  <c r="L16" i="18"/>
  <c r="A16" i="18" s="1"/>
  <c r="L14" i="18"/>
  <c r="A14" i="18" s="1"/>
  <c r="L46" i="18"/>
  <c r="I46" i="18" s="1"/>
  <c r="L15" i="18"/>
  <c r="I15" i="18" s="1"/>
  <c r="L34" i="18"/>
  <c r="A34" i="18" s="1"/>
  <c r="L53" i="18"/>
  <c r="I53" i="18" s="1"/>
  <c r="L24" i="18"/>
  <c r="A24" i="18" s="1"/>
  <c r="L31" i="18"/>
  <c r="A31" i="18" s="1"/>
  <c r="L37" i="18"/>
  <c r="I37" i="18" s="1"/>
  <c r="L29" i="18"/>
  <c r="I29" i="18" s="1"/>
  <c r="L6" i="18"/>
  <c r="I6" i="18" s="1"/>
  <c r="L12" i="18"/>
  <c r="A12" i="18" s="1"/>
  <c r="L27" i="18"/>
  <c r="A27" i="18" s="1"/>
  <c r="L13" i="18"/>
  <c r="A13" i="18" s="1"/>
  <c r="L49" i="18"/>
  <c r="A49" i="18" s="1"/>
  <c r="L35" i="18"/>
  <c r="A35" i="18" s="1"/>
  <c r="L39" i="18"/>
  <c r="I39" i="18" s="1"/>
  <c r="L2" i="18"/>
  <c r="A2" i="18" s="1"/>
  <c r="L45" i="18"/>
  <c r="I45" i="18" s="1"/>
  <c r="L40" i="18"/>
  <c r="I40" i="18" s="1"/>
  <c r="L9" i="18"/>
  <c r="A9" i="18" s="1"/>
  <c r="L44" i="18"/>
  <c r="I44" i="18" s="1"/>
  <c r="L30" i="18"/>
  <c r="I30" i="18" s="1"/>
  <c r="L25" i="18"/>
  <c r="I25" i="18" s="1"/>
  <c r="M37" i="19"/>
  <c r="J37" i="19" s="1"/>
  <c r="L20" i="18"/>
  <c r="I20" i="18" s="1"/>
  <c r="L43" i="18"/>
  <c r="A43" i="18" s="1"/>
  <c r="L4" i="18"/>
  <c r="A4" i="18" s="1"/>
  <c r="L3" i="18"/>
  <c r="A3" i="18" s="1"/>
  <c r="L33" i="18"/>
  <c r="M64" i="19"/>
  <c r="J64" i="19" s="1"/>
  <c r="L8" i="18"/>
  <c r="A8" i="18" s="1"/>
  <c r="M61" i="19"/>
  <c r="J61" i="19" s="1"/>
  <c r="L18" i="18"/>
  <c r="I18" i="18" s="1"/>
  <c r="L51" i="18"/>
  <c r="I51" i="18" s="1"/>
  <c r="L50" i="18"/>
  <c r="A50" i="18" s="1"/>
  <c r="L17" i="18"/>
  <c r="I17" i="18" s="1"/>
  <c r="M52" i="19"/>
  <c r="J52" i="19" s="1"/>
  <c r="L5" i="18"/>
  <c r="I5" i="18" s="1"/>
  <c r="L19" i="18"/>
  <c r="A19" i="18" s="1"/>
  <c r="Q11" i="16"/>
  <c r="P11" i="16"/>
  <c r="Q28" i="16"/>
  <c r="L50" i="14"/>
  <c r="P9" i="16"/>
  <c r="K29" i="15"/>
  <c r="A23" i="15"/>
  <c r="K37" i="15"/>
  <c r="K56" i="15"/>
  <c r="A47" i="15"/>
  <c r="L44" i="14"/>
  <c r="L46" i="16"/>
  <c r="S45" i="16" s="1"/>
  <c r="L37" i="16"/>
  <c r="S35" i="16" s="1"/>
  <c r="T35" i="16" s="1"/>
  <c r="M43" i="16"/>
  <c r="A60" i="14"/>
  <c r="A40" i="15"/>
  <c r="K65" i="15"/>
  <c r="A68" i="14"/>
  <c r="A65" i="14"/>
  <c r="Q22" i="16"/>
  <c r="A35" i="15"/>
  <c r="A38" i="15"/>
  <c r="A71" i="14"/>
  <c r="L51" i="14"/>
  <c r="L61" i="14"/>
  <c r="L56" i="14"/>
  <c r="P10" i="16"/>
  <c r="O26" i="17"/>
  <c r="O58" i="17"/>
  <c r="O91" i="17"/>
  <c r="O42" i="17"/>
  <c r="Q21" i="16"/>
  <c r="Q20" i="16"/>
  <c r="R20" i="16" s="1"/>
  <c r="K46" i="15"/>
  <c r="P4" i="16"/>
  <c r="A20" i="15"/>
  <c r="A2" i="15"/>
  <c r="A70" i="14"/>
  <c r="A52" i="14"/>
  <c r="O12" i="17"/>
  <c r="P36" i="16"/>
  <c r="O35" i="17"/>
  <c r="O81" i="17"/>
  <c r="P13" i="16"/>
  <c r="O82" i="17"/>
  <c r="P12" i="16"/>
  <c r="O5" i="17"/>
  <c r="P35" i="16"/>
  <c r="Q35" i="16"/>
  <c r="Q9" i="16"/>
  <c r="R9" i="16" s="1"/>
  <c r="Q10" i="16"/>
  <c r="K31" i="15"/>
  <c r="A50" i="15"/>
  <c r="A11" i="15"/>
  <c r="K7" i="15"/>
  <c r="K70" i="15"/>
  <c r="K43" i="15"/>
  <c r="L45" i="14"/>
  <c r="O50" i="17"/>
  <c r="O33" i="17"/>
  <c r="Q12" i="16"/>
  <c r="P40" i="16"/>
  <c r="Q5" i="16"/>
  <c r="Q37" i="16"/>
  <c r="Q27" i="16"/>
  <c r="R27" i="16" s="1"/>
  <c r="P8" i="16"/>
  <c r="R8" i="16" s="1"/>
  <c r="O85" i="17"/>
  <c r="O21" i="17"/>
  <c r="P22" i="16"/>
  <c r="A69" i="15"/>
  <c r="A32" i="15"/>
  <c r="K5" i="15"/>
  <c r="P31" i="16"/>
  <c r="P19" i="16"/>
  <c r="O87" i="17"/>
  <c r="K41" i="15"/>
  <c r="K14" i="15"/>
  <c r="P28" i="16"/>
  <c r="P16" i="16"/>
  <c r="P21" i="16"/>
  <c r="P30" i="16"/>
  <c r="R30" i="16" s="1"/>
  <c r="R12" i="16"/>
  <c r="R36" i="16"/>
  <c r="R18" i="16"/>
  <c r="L43" i="14"/>
  <c r="A43" i="14"/>
  <c r="P25" i="16"/>
  <c r="O48" i="17"/>
  <c r="O70" i="17"/>
  <c r="O73" i="17"/>
  <c r="Q39" i="17"/>
  <c r="Q38" i="17" s="1"/>
  <c r="Q22" i="17"/>
  <c r="Q12" i="17"/>
  <c r="Q11" i="17" s="1"/>
  <c r="O8" i="17"/>
  <c r="L40" i="16"/>
  <c r="S39" i="16" s="1"/>
  <c r="P34" i="16"/>
  <c r="P29" i="16"/>
  <c r="Q29" i="16"/>
  <c r="A22" i="15"/>
  <c r="A62" i="15"/>
  <c r="A17" i="15"/>
  <c r="K67" i="15"/>
  <c r="A59" i="15"/>
  <c r="K33" i="15"/>
  <c r="K15" i="15"/>
  <c r="L48" i="14"/>
  <c r="O17" i="17"/>
  <c r="Q49" i="17"/>
  <c r="P43" i="16"/>
  <c r="P7" i="16"/>
  <c r="A63" i="14"/>
  <c r="A26" i="15"/>
  <c r="K68" i="15"/>
  <c r="O44" i="17"/>
  <c r="L55" i="14"/>
  <c r="A55" i="14"/>
  <c r="O53" i="17"/>
  <c r="Q75" i="17"/>
  <c r="Q74" i="17" s="1"/>
  <c r="M3" i="19"/>
  <c r="J3" i="19" s="1"/>
  <c r="A46" i="14"/>
  <c r="L46" i="14"/>
  <c r="O84" i="17"/>
  <c r="Q67" i="17"/>
  <c r="Q85" i="17"/>
  <c r="O54" i="17"/>
  <c r="O15" i="17"/>
  <c r="P6" i="16"/>
  <c r="R6" i="16" s="1"/>
  <c r="K13" i="15"/>
  <c r="O60" i="17"/>
  <c r="P26" i="16"/>
  <c r="Q26" i="16"/>
  <c r="M4" i="16"/>
  <c r="L4" i="16"/>
  <c r="O79" i="17"/>
  <c r="Q48" i="17"/>
  <c r="Q47" i="17" s="1"/>
  <c r="Q7" i="16"/>
  <c r="A53" i="15"/>
  <c r="O67" i="17"/>
  <c r="M62" i="19"/>
  <c r="J62" i="19" s="1"/>
  <c r="M28" i="19"/>
  <c r="J28" i="19" s="1"/>
  <c r="M53" i="19"/>
  <c r="J53" i="19" s="1"/>
  <c r="M29" i="19"/>
  <c r="J29" i="19" s="1"/>
  <c r="M50" i="19"/>
  <c r="J50" i="19" s="1"/>
  <c r="M25" i="19"/>
  <c r="J25" i="19" s="1"/>
  <c r="M16" i="19"/>
  <c r="J16" i="19" s="1"/>
  <c r="M38" i="19"/>
  <c r="J38" i="19" s="1"/>
  <c r="A54" i="15"/>
  <c r="K54" i="15"/>
  <c r="L42" i="14"/>
  <c r="A42" i="14"/>
  <c r="L39" i="14"/>
  <c r="A39" i="14"/>
  <c r="L36" i="14"/>
  <c r="A36" i="14"/>
  <c r="L33" i="14"/>
  <c r="A33" i="14"/>
  <c r="L30" i="14"/>
  <c r="A30" i="14"/>
  <c r="L27" i="14"/>
  <c r="A27" i="14"/>
  <c r="L24" i="14"/>
  <c r="A24" i="14"/>
  <c r="L21" i="14"/>
  <c r="A21" i="14"/>
  <c r="L18" i="14"/>
  <c r="A18" i="14"/>
  <c r="L15" i="14"/>
  <c r="A15" i="14"/>
  <c r="L12" i="14"/>
  <c r="A12" i="14"/>
  <c r="L9" i="14"/>
  <c r="A9" i="14"/>
  <c r="L6" i="14"/>
  <c r="A6" i="14"/>
  <c r="L3" i="14"/>
  <c r="A3" i="14"/>
  <c r="M19" i="19"/>
  <c r="J19" i="19" s="1"/>
  <c r="M71" i="19"/>
  <c r="J71" i="19" s="1"/>
  <c r="M44" i="19"/>
  <c r="J44" i="19" s="1"/>
  <c r="M32" i="19"/>
  <c r="J32" i="19" s="1"/>
  <c r="M59" i="19"/>
  <c r="J59" i="19" s="1"/>
  <c r="M22" i="19"/>
  <c r="J22" i="19" s="1"/>
  <c r="M13" i="19"/>
  <c r="J13" i="19" s="1"/>
  <c r="A63" i="15"/>
  <c r="K63" i="15"/>
  <c r="A36" i="15"/>
  <c r="K36" i="15"/>
  <c r="A9" i="15"/>
  <c r="K9" i="15"/>
  <c r="L41" i="14"/>
  <c r="A41" i="14"/>
  <c r="L38" i="14"/>
  <c r="A38" i="14"/>
  <c r="L35" i="14"/>
  <c r="A35" i="14"/>
  <c r="L32" i="14"/>
  <c r="A32" i="14"/>
  <c r="L29" i="14"/>
  <c r="A29" i="14"/>
  <c r="L26" i="14"/>
  <c r="A26" i="14"/>
  <c r="L23" i="14"/>
  <c r="A23" i="14"/>
  <c r="L20" i="14"/>
  <c r="A20" i="14"/>
  <c r="L17" i="14"/>
  <c r="A17" i="14"/>
  <c r="L14" i="14"/>
  <c r="A14" i="14"/>
  <c r="L11" i="14"/>
  <c r="A11" i="14"/>
  <c r="L8" i="14"/>
  <c r="A8" i="14"/>
  <c r="L5" i="14"/>
  <c r="A5" i="14"/>
  <c r="L2" i="14"/>
  <c r="A2" i="14"/>
  <c r="M35" i="19"/>
  <c r="J35" i="19" s="1"/>
  <c r="M65" i="19"/>
  <c r="J65" i="19" s="1"/>
  <c r="M56" i="19"/>
  <c r="J56" i="19" s="1"/>
  <c r="A66" i="15"/>
  <c r="K66" i="15"/>
  <c r="A57" i="15"/>
  <c r="K57" i="15"/>
  <c r="A48" i="15"/>
  <c r="K48" i="15"/>
  <c r="A39" i="15"/>
  <c r="K39" i="15"/>
  <c r="A30" i="15"/>
  <c r="K30" i="15"/>
  <c r="A21" i="15"/>
  <c r="K21" i="15"/>
  <c r="A12" i="15"/>
  <c r="K12" i="15"/>
  <c r="A3" i="15"/>
  <c r="K3" i="15"/>
  <c r="A45" i="15"/>
  <c r="K45" i="15"/>
  <c r="A18" i="15"/>
  <c r="K18" i="15"/>
  <c r="L40" i="14"/>
  <c r="A40" i="14"/>
  <c r="L37" i="14"/>
  <c r="A37" i="14"/>
  <c r="L34" i="14"/>
  <c r="A34" i="14"/>
  <c r="L31" i="14"/>
  <c r="A31" i="14"/>
  <c r="L28" i="14"/>
  <c r="A28" i="14"/>
  <c r="L25" i="14"/>
  <c r="A25" i="14"/>
  <c r="L22" i="14"/>
  <c r="A22" i="14"/>
  <c r="L19" i="14"/>
  <c r="A19" i="14"/>
  <c r="L16" i="14"/>
  <c r="A16" i="14"/>
  <c r="L13" i="14"/>
  <c r="A13" i="14"/>
  <c r="L10" i="14"/>
  <c r="A10" i="14"/>
  <c r="L7" i="14"/>
  <c r="A7" i="14"/>
  <c r="L4" i="14"/>
  <c r="A4" i="14"/>
  <c r="M41" i="19"/>
  <c r="J41" i="19" s="1"/>
  <c r="I71" i="18"/>
  <c r="A71" i="18"/>
  <c r="I65" i="18"/>
  <c r="A65" i="18"/>
  <c r="I59" i="18"/>
  <c r="A59" i="18"/>
  <c r="I70" i="18"/>
  <c r="A70" i="18"/>
  <c r="I67" i="18"/>
  <c r="A67" i="18"/>
  <c r="I64" i="18"/>
  <c r="A64" i="18"/>
  <c r="I61" i="18"/>
  <c r="A61" i="18"/>
  <c r="I58" i="18"/>
  <c r="A58" i="18"/>
  <c r="M4" i="19"/>
  <c r="J4" i="19" s="1"/>
  <c r="A37" i="18"/>
  <c r="Q66" i="17"/>
  <c r="Q65" i="17" s="1"/>
  <c r="Q21" i="17"/>
  <c r="Q20" i="17" s="1"/>
  <c r="I43" i="18"/>
  <c r="I21" i="18"/>
  <c r="A21" i="18"/>
  <c r="O61" i="17"/>
  <c r="Q40" i="17"/>
  <c r="P45" i="16"/>
  <c r="Q44" i="16"/>
  <c r="Q45" i="16"/>
  <c r="P44" i="16"/>
  <c r="Q46" i="16"/>
  <c r="A5" i="18"/>
  <c r="L56" i="17"/>
  <c r="O57" i="17" s="1"/>
  <c r="L29" i="17"/>
  <c r="O30" i="17" s="1"/>
  <c r="L2" i="17"/>
  <c r="O3" i="17" s="1"/>
  <c r="L25" i="16"/>
  <c r="M25" i="16"/>
  <c r="I3" i="18"/>
  <c r="L28" i="16"/>
  <c r="M28" i="16"/>
  <c r="L19" i="16"/>
  <c r="M19" i="16"/>
  <c r="L10" i="16"/>
  <c r="M10" i="16"/>
  <c r="L13" i="16"/>
  <c r="M13" i="16"/>
  <c r="I41" i="18"/>
  <c r="A41" i="18"/>
  <c r="I36" i="18"/>
  <c r="A36" i="18"/>
  <c r="A32" i="18"/>
  <c r="M68" i="19"/>
  <c r="J68" i="19" s="1"/>
  <c r="M47" i="19"/>
  <c r="J47" i="19" s="1"/>
  <c r="M8" i="19"/>
  <c r="J8" i="19" s="1"/>
  <c r="M5" i="19"/>
  <c r="J5" i="19" s="1"/>
  <c r="I69" i="18"/>
  <c r="A69" i="18"/>
  <c r="I66" i="18"/>
  <c r="A66" i="18"/>
  <c r="I63" i="18"/>
  <c r="A63" i="18"/>
  <c r="I60" i="18"/>
  <c r="A60" i="18"/>
  <c r="I57" i="18"/>
  <c r="A57" i="18"/>
  <c r="M7" i="19"/>
  <c r="J7" i="19" s="1"/>
  <c r="L55" i="18"/>
  <c r="I47" i="18"/>
  <c r="A47" i="18"/>
  <c r="I28" i="18"/>
  <c r="A28" i="18"/>
  <c r="Q84" i="17"/>
  <c r="Q83" i="17" s="1"/>
  <c r="P42" i="16"/>
  <c r="Q41" i="16"/>
  <c r="Q43" i="16"/>
  <c r="P41" i="16"/>
  <c r="Q42" i="16"/>
  <c r="A11" i="18"/>
  <c r="I11" i="18"/>
  <c r="O88" i="17"/>
  <c r="Q13" i="17"/>
  <c r="I31" i="18"/>
  <c r="Q58" i="17"/>
  <c r="Q57" i="17"/>
  <c r="Q56" i="17" s="1"/>
  <c r="Q30" i="17"/>
  <c r="Q29" i="17" s="1"/>
  <c r="Q31" i="17"/>
  <c r="Q3" i="17"/>
  <c r="Q2" i="17" s="1"/>
  <c r="Q4" i="17"/>
  <c r="L34" i="16"/>
  <c r="M34" i="16"/>
  <c r="L7" i="16"/>
  <c r="M7" i="16"/>
  <c r="I49" i="18"/>
  <c r="L75" i="17"/>
  <c r="P39" i="16"/>
  <c r="Q38" i="16"/>
  <c r="Q39" i="16"/>
  <c r="P38" i="16"/>
  <c r="Q40" i="16"/>
  <c r="A10" i="18"/>
  <c r="I10" i="18"/>
  <c r="L22" i="16"/>
  <c r="M22" i="16"/>
  <c r="A30" i="18"/>
  <c r="I26" i="18"/>
  <c r="A26" i="18"/>
  <c r="I9" i="18"/>
  <c r="I68" i="18"/>
  <c r="A68" i="18"/>
  <c r="I62" i="18"/>
  <c r="A62" i="18"/>
  <c r="I56" i="18"/>
  <c r="A56" i="18"/>
  <c r="I23" i="18"/>
  <c r="A23" i="18"/>
  <c r="M10" i="19"/>
  <c r="J10" i="19" s="1"/>
  <c r="A46" i="18"/>
  <c r="S36" i="16"/>
  <c r="I52" i="18"/>
  <c r="A52" i="18"/>
  <c r="A25" i="18"/>
  <c r="I2" i="18"/>
  <c r="O80" i="17"/>
  <c r="S42" i="16"/>
  <c r="S41" i="16"/>
  <c r="T41" i="16" s="1"/>
  <c r="L16" i="16"/>
  <c r="M16" i="16"/>
  <c r="A27" i="15"/>
  <c r="K27" i="15"/>
  <c r="Q76" i="17"/>
  <c r="Q32" i="16"/>
  <c r="Q34" i="16"/>
  <c r="P33" i="16"/>
  <c r="P32" i="16"/>
  <c r="Q33" i="16"/>
  <c r="Q23" i="16"/>
  <c r="Q25" i="16"/>
  <c r="P24" i="16"/>
  <c r="P23" i="16"/>
  <c r="Q24" i="16"/>
  <c r="Q14" i="16"/>
  <c r="Q16" i="16"/>
  <c r="P15" i="16"/>
  <c r="P14" i="16"/>
  <c r="R14" i="16" s="1"/>
  <c r="Q15" i="16"/>
  <c r="R3" i="16"/>
  <c r="A7" i="18"/>
  <c r="I7" i="18"/>
  <c r="O86" i="17"/>
  <c r="O59" i="17"/>
  <c r="L31" i="16"/>
  <c r="M31" i="16"/>
  <c r="A58" i="15"/>
  <c r="K58" i="15"/>
  <c r="I48" i="18"/>
  <c r="A48" i="18"/>
  <c r="I42" i="18"/>
  <c r="A42" i="18"/>
  <c r="I38" i="18"/>
  <c r="A38" i="18"/>
  <c r="I33" i="18"/>
  <c r="A33" i="18"/>
  <c r="R32" i="16" l="1"/>
  <c r="A20" i="18"/>
  <c r="I14" i="18"/>
  <c r="A39" i="18"/>
  <c r="A51" i="18"/>
  <c r="I34" i="18"/>
  <c r="A6" i="18"/>
  <c r="A40" i="18"/>
  <c r="I8" i="18"/>
  <c r="I13" i="18"/>
  <c r="A54" i="18"/>
  <c r="I35" i="18"/>
  <c r="A44" i="18"/>
  <c r="R11" i="16"/>
  <c r="A18" i="18"/>
  <c r="I19" i="18"/>
  <c r="A22" i="18"/>
  <c r="I4" i="18"/>
  <c r="I24" i="18"/>
  <c r="I12" i="18"/>
  <c r="A53" i="18"/>
  <c r="I27" i="18"/>
  <c r="I50" i="18"/>
  <c r="A17" i="18"/>
  <c r="A29" i="18"/>
  <c r="A15" i="18"/>
  <c r="A45" i="18"/>
  <c r="I16" i="18"/>
  <c r="S44" i="16"/>
  <c r="T44" i="16" s="1"/>
  <c r="R5" i="16"/>
  <c r="O20" i="17"/>
  <c r="J20" i="17" s="1"/>
  <c r="A20" i="17" s="1"/>
  <c r="R23" i="16"/>
  <c r="O29" i="17"/>
  <c r="J29" i="17" s="1"/>
  <c r="O38" i="17"/>
  <c r="J38" i="17" s="1"/>
  <c r="A38" i="17" s="1"/>
  <c r="R35" i="16"/>
  <c r="R21" i="16"/>
  <c r="O11" i="17"/>
  <c r="J11" i="17" s="1"/>
  <c r="A11" i="17" s="1"/>
  <c r="O47" i="17"/>
  <c r="J47" i="17" s="1"/>
  <c r="A47" i="17" s="1"/>
  <c r="S38" i="16"/>
  <c r="T38" i="16" s="1"/>
  <c r="O65" i="17"/>
  <c r="J65" i="17" s="1"/>
  <c r="I65" i="17" s="1"/>
  <c r="R29" i="16"/>
  <c r="O83" i="17"/>
  <c r="J83" i="17" s="1"/>
  <c r="I83" i="17" s="1"/>
  <c r="O2" i="17"/>
  <c r="J2" i="17" s="1"/>
  <c r="R26" i="16"/>
  <c r="R44" i="16"/>
  <c r="S3" i="16"/>
  <c r="S2" i="16"/>
  <c r="T2" i="16" s="1"/>
  <c r="R38" i="16"/>
  <c r="R41" i="16"/>
  <c r="S21" i="16"/>
  <c r="S20" i="16"/>
  <c r="T20" i="16" s="1"/>
  <c r="T39" i="16"/>
  <c r="U39" i="16" s="1"/>
  <c r="O76" i="17"/>
  <c r="O75" i="17"/>
  <c r="S33" i="16"/>
  <c r="S32" i="16"/>
  <c r="T32" i="16" s="1"/>
  <c r="I55" i="18"/>
  <c r="A55" i="18"/>
  <c r="S12" i="16"/>
  <c r="S11" i="16"/>
  <c r="T11" i="16" s="1"/>
  <c r="S18" i="16"/>
  <c r="S17" i="16"/>
  <c r="T17" i="16" s="1"/>
  <c r="O56" i="17"/>
  <c r="J56" i="17" s="1"/>
  <c r="R45" i="16"/>
  <c r="S30" i="16"/>
  <c r="S29" i="16"/>
  <c r="T29" i="16" s="1"/>
  <c r="S27" i="16"/>
  <c r="S26" i="16"/>
  <c r="T26" i="16" s="1"/>
  <c r="S24" i="16"/>
  <c r="S23" i="16"/>
  <c r="T23" i="16" s="1"/>
  <c r="R15" i="16"/>
  <c r="R24" i="16"/>
  <c r="R33" i="16"/>
  <c r="S15" i="16"/>
  <c r="S14" i="16"/>
  <c r="T14" i="16" s="1"/>
  <c r="S43" i="16"/>
  <c r="T42" i="16"/>
  <c r="U42" i="16" s="1"/>
  <c r="S37" i="16"/>
  <c r="T36" i="16"/>
  <c r="U36" i="16" s="1"/>
  <c r="S46" i="16"/>
  <c r="T45" i="16"/>
  <c r="U45" i="16" s="1"/>
  <c r="R39" i="16"/>
  <c r="S5" i="16"/>
  <c r="T5" i="16" s="1"/>
  <c r="S6" i="16"/>
  <c r="R42" i="16"/>
  <c r="S9" i="16"/>
  <c r="S8" i="16"/>
  <c r="T8" i="16" s="1"/>
  <c r="H21" i="1"/>
  <c r="H20" i="1"/>
  <c r="H19" i="1"/>
  <c r="I28" i="7"/>
  <c r="F15" i="7"/>
  <c r="F24" i="7"/>
  <c r="G26" i="7"/>
  <c r="H19" i="7"/>
  <c r="G18" i="7"/>
  <c r="K29" i="7"/>
  <c r="H27" i="7"/>
  <c r="F14" i="7"/>
  <c r="G16" i="7"/>
  <c r="F25" i="7"/>
  <c r="G17" i="7"/>
  <c r="J30" i="7"/>
  <c r="G20" i="7"/>
  <c r="S40" i="16" l="1"/>
  <c r="T40" i="16" s="1"/>
  <c r="I47" i="17"/>
  <c r="I38" i="17"/>
  <c r="I20" i="17"/>
  <c r="A65" i="17"/>
  <c r="A83" i="17"/>
  <c r="I11" i="17"/>
  <c r="O74" i="17"/>
  <c r="J74" i="17" s="1"/>
  <c r="I74" i="17" s="1"/>
  <c r="T3" i="16"/>
  <c r="U3" i="16" s="1"/>
  <c r="S4" i="16"/>
  <c r="A29" i="17"/>
  <c r="I29" i="17"/>
  <c r="T6" i="16"/>
  <c r="U6" i="16" s="1"/>
  <c r="S7" i="16"/>
  <c r="U43" i="16"/>
  <c r="J41" i="16" s="1"/>
  <c r="T43" i="16"/>
  <c r="T33" i="16"/>
  <c r="U33" i="16" s="1"/>
  <c r="S34" i="16"/>
  <c r="U40" i="16"/>
  <c r="J38" i="16" s="1"/>
  <c r="A56" i="17"/>
  <c r="I56" i="17"/>
  <c r="T9" i="16"/>
  <c r="U9" i="16" s="1"/>
  <c r="S10" i="16"/>
  <c r="A2" i="17"/>
  <c r="I2" i="17"/>
  <c r="U37" i="16"/>
  <c r="J35" i="16" s="1"/>
  <c r="T37" i="16"/>
  <c r="T24" i="16"/>
  <c r="U24" i="16" s="1"/>
  <c r="S25" i="16"/>
  <c r="T27" i="16"/>
  <c r="U27" i="16" s="1"/>
  <c r="S28" i="16"/>
  <c r="T30" i="16"/>
  <c r="U30" i="16" s="1"/>
  <c r="S31" i="16"/>
  <c r="U46" i="16"/>
  <c r="J44" i="16" s="1"/>
  <c r="T46" i="16"/>
  <c r="T15" i="16"/>
  <c r="U15" i="16" s="1"/>
  <c r="S16" i="16"/>
  <c r="T18" i="16"/>
  <c r="U18" i="16" s="1"/>
  <c r="S19" i="16"/>
  <c r="T12" i="16"/>
  <c r="U12" i="16" s="1"/>
  <c r="S13" i="16"/>
  <c r="T21" i="16"/>
  <c r="U21" i="16" s="1"/>
  <c r="S22" i="16"/>
  <c r="A74" i="17" l="1"/>
  <c r="T4" i="16"/>
  <c r="U4" i="16"/>
  <c r="J2" i="16" s="1"/>
  <c r="H35" i="16"/>
  <c r="A35" i="16"/>
  <c r="I35" i="16"/>
  <c r="I44" i="16"/>
  <c r="A44" i="16"/>
  <c r="H44" i="16"/>
  <c r="U19" i="16"/>
  <c r="J17" i="16" s="1"/>
  <c r="T19" i="16"/>
  <c r="U31" i="16"/>
  <c r="T31" i="16"/>
  <c r="U34" i="16"/>
  <c r="J32" i="16" s="1"/>
  <c r="T34" i="16"/>
  <c r="I38" i="16"/>
  <c r="A38" i="16"/>
  <c r="H38" i="16"/>
  <c r="U13" i="16"/>
  <c r="J11" i="16" s="1"/>
  <c r="T13" i="16"/>
  <c r="J29" i="16"/>
  <c r="U25" i="16"/>
  <c r="J23" i="16" s="1"/>
  <c r="T25" i="16"/>
  <c r="I41" i="16"/>
  <c r="A41" i="16"/>
  <c r="H41" i="16"/>
  <c r="U22" i="16"/>
  <c r="J20" i="16" s="1"/>
  <c r="T22" i="16"/>
  <c r="U16" i="16"/>
  <c r="J14" i="16" s="1"/>
  <c r="T16" i="16"/>
  <c r="U28" i="16"/>
  <c r="J26" i="16" s="1"/>
  <c r="T28" i="16"/>
  <c r="U10" i="16"/>
  <c r="J8" i="16" s="1"/>
  <c r="T10" i="16"/>
  <c r="U7" i="16"/>
  <c r="J5" i="16" s="1"/>
  <c r="T7" i="16"/>
  <c r="A2" i="16" l="1"/>
  <c r="H2" i="16"/>
  <c r="I2" i="16"/>
  <c r="I5" i="16"/>
  <c r="A5" i="16"/>
  <c r="H5" i="16"/>
  <c r="H14" i="16"/>
  <c r="A14" i="16"/>
  <c r="I14" i="16"/>
  <c r="H20" i="16"/>
  <c r="A20" i="16"/>
  <c r="I20" i="16"/>
  <c r="H8" i="16"/>
  <c r="A8" i="16"/>
  <c r="I8" i="16"/>
  <c r="H26" i="16"/>
  <c r="A26" i="16"/>
  <c r="I26" i="16"/>
  <c r="H11" i="16"/>
  <c r="A11" i="16"/>
  <c r="I11" i="16"/>
  <c r="H32" i="16"/>
  <c r="A32" i="16"/>
  <c r="I32" i="16"/>
  <c r="H29" i="16"/>
  <c r="A29" i="16"/>
  <c r="I29" i="16"/>
  <c r="H23" i="16"/>
  <c r="A23" i="16"/>
  <c r="I23" i="16"/>
  <c r="H17" i="16"/>
  <c r="A17" i="16"/>
  <c r="I17" i="16"/>
</calcChain>
</file>

<file path=xl/sharedStrings.xml><?xml version="1.0" encoding="utf-8"?>
<sst xmlns="http://schemas.openxmlformats.org/spreadsheetml/2006/main" count="446" uniqueCount="215">
  <si>
    <t>Poussins</t>
  </si>
  <si>
    <t>Pupilles</t>
  </si>
  <si>
    <t>Minimes</t>
  </si>
  <si>
    <t>Cadets</t>
  </si>
  <si>
    <t>Juniors</t>
  </si>
  <si>
    <t>Minimum</t>
  </si>
  <si>
    <t>Maximum</t>
  </si>
  <si>
    <t>Courriel :</t>
  </si>
  <si>
    <t>Téléphone :</t>
  </si>
  <si>
    <t>Ligue :</t>
  </si>
  <si>
    <t>Ville :</t>
  </si>
  <si>
    <t>Code Postal :</t>
  </si>
  <si>
    <t>Numéro d'affilliation :</t>
  </si>
  <si>
    <t>Nom du club :</t>
  </si>
  <si>
    <t>Féminine</t>
  </si>
  <si>
    <t>Masculin</t>
  </si>
  <si>
    <t>Nom</t>
  </si>
  <si>
    <t>Prénom</t>
  </si>
  <si>
    <t>Date de naissance</t>
  </si>
  <si>
    <t>Catégorie d'age</t>
  </si>
  <si>
    <t>Catégorie de poids en fonction de la catégorie d'âge</t>
  </si>
  <si>
    <t>Technique</t>
  </si>
  <si>
    <t>Sanda</t>
  </si>
  <si>
    <t>Qingda</t>
  </si>
  <si>
    <t>Sexe</t>
  </si>
  <si>
    <t>Numéro de licence</t>
  </si>
  <si>
    <t>Benjamins</t>
  </si>
  <si>
    <t>Catégorie de poids</t>
  </si>
  <si>
    <t>Signature</t>
  </si>
  <si>
    <t>Coach(s) :</t>
  </si>
  <si>
    <t>Forme à mains nues</t>
  </si>
  <si>
    <t>Forme avec arme longue</t>
  </si>
  <si>
    <t>Forme avec arme courte</t>
  </si>
  <si>
    <t>Mains nues</t>
  </si>
  <si>
    <t>Armes Longues</t>
  </si>
  <si>
    <t>Armes Courtes</t>
  </si>
  <si>
    <t>Dui Lian</t>
  </si>
  <si>
    <t>Avec armes(Qìxièduìliàn)</t>
  </si>
  <si>
    <t>Mixte(Túshǒuyǔqìxièduìliàn)</t>
  </si>
  <si>
    <t>Jítxiàngmù</t>
  </si>
  <si>
    <t>Mains nues(Túshǒuduìliàn)</t>
  </si>
  <si>
    <t>Poids de pesée</t>
  </si>
  <si>
    <t>TCR</t>
  </si>
  <si>
    <t>LicOK</t>
  </si>
  <si>
    <t>bdOk</t>
  </si>
  <si>
    <t>Forme</t>
  </si>
  <si>
    <t>cpOK</t>
  </si>
  <si>
    <t>cpOk</t>
  </si>
  <si>
    <t>N° Licence</t>
  </si>
  <si>
    <t>Vétérans</t>
  </si>
  <si>
    <t>Classe</t>
  </si>
  <si>
    <t>B</t>
  </si>
  <si>
    <t>A</t>
  </si>
  <si>
    <t>Taolu Individuel - Moderne Classe A</t>
  </si>
  <si>
    <t>Seniors</t>
  </si>
  <si>
    <t>Chanquan Optionnel</t>
  </si>
  <si>
    <t>Jianshu Optionnel</t>
  </si>
  <si>
    <t>Daoshu Optionnel</t>
  </si>
  <si>
    <t>Nandao Optionnel</t>
  </si>
  <si>
    <t>Qiangshu Optionnel</t>
  </si>
  <si>
    <t>Gunshu Optionnel</t>
  </si>
  <si>
    <t>Nangun Optionnel</t>
  </si>
  <si>
    <t>Taijiquan Chen</t>
  </si>
  <si>
    <t>Taijiquan Optionnel</t>
  </si>
  <si>
    <t>Taijijian Chen</t>
  </si>
  <si>
    <t>Taijijian Optionnel</t>
  </si>
  <si>
    <t>Taijiquan Yang</t>
  </si>
  <si>
    <t>Taijijian Yang</t>
  </si>
  <si>
    <t>Nan Quan Optionnel</t>
  </si>
  <si>
    <t>Changquan - Guiding 3</t>
  </si>
  <si>
    <t>Jianshu - Guiding 3</t>
  </si>
  <si>
    <t>Daoshu - Guiding 3</t>
  </si>
  <si>
    <t>Nandao - Guiding 2</t>
  </si>
  <si>
    <t>Qiangshu - Guiding 3</t>
  </si>
  <si>
    <t>Gunshu - Guiding 3</t>
  </si>
  <si>
    <t>Nangun - Guiding 2</t>
  </si>
  <si>
    <t>Taijijian - Guiding 2</t>
  </si>
  <si>
    <t>Nanquan - Guiding 1</t>
  </si>
  <si>
    <t>Changquan - Guiding 1</t>
  </si>
  <si>
    <t>Jianshu - Guiding 1</t>
  </si>
  <si>
    <t>Nandao - Guiding 1</t>
  </si>
  <si>
    <t>Nangun - Guiding 1</t>
  </si>
  <si>
    <t>Daoshu - Guiding 1</t>
  </si>
  <si>
    <t>Qiangshu - Guiding 1</t>
  </si>
  <si>
    <t>Gunshu - Guiding 1</t>
  </si>
  <si>
    <t>Taijiquan - Guiding 42</t>
  </si>
  <si>
    <t>Taijijian - Guiding 42</t>
  </si>
  <si>
    <t>Changquan - Guiding 2</t>
  </si>
  <si>
    <t>Nanquan optionnel</t>
  </si>
  <si>
    <t>Changquan Optionnel</t>
  </si>
  <si>
    <t>Daoshu - Guiding 2</t>
  </si>
  <si>
    <t>Daoshu Optionel</t>
  </si>
  <si>
    <t>Jianshu - Guiding 2</t>
  </si>
  <si>
    <t>Jianshu Optionel</t>
  </si>
  <si>
    <t>Nandao - Guiding 3</t>
  </si>
  <si>
    <t>Nandao Optionel</t>
  </si>
  <si>
    <t>Gunshu - Guiding 2</t>
  </si>
  <si>
    <t>Qiangshu - Guiding 2</t>
  </si>
  <si>
    <t>Gunshu Optionel</t>
  </si>
  <si>
    <t>Qiangshu Optionel</t>
  </si>
  <si>
    <t>Nangun - Guiding 3</t>
  </si>
  <si>
    <t>Nangun - Optionel</t>
  </si>
  <si>
    <t>Nanquan - Taolu ≈ 50 mvts</t>
  </si>
  <si>
    <t>Changquan - Taolu ≈ 50 mvts</t>
  </si>
  <si>
    <t>Taolu Individuel - Moderne Classe B &amp; Enfants</t>
  </si>
  <si>
    <t>E</t>
  </si>
  <si>
    <t>1ère Forme</t>
  </si>
  <si>
    <t>2ème Forme</t>
  </si>
  <si>
    <t>3ème Forme</t>
  </si>
  <si>
    <t>Cat: 1 -ép: 1 |24 mouvements  Taijiquan</t>
  </si>
  <si>
    <t>Cat: 1 -ép: 2 |42 mouvements  Taijiquan</t>
  </si>
  <si>
    <t>Cat: 1 -ép: 3 |Taijiquan Style Yang (hors classique)</t>
  </si>
  <si>
    <t>Cat: 1 -ép: 4 |Taijiquan Style Chen (hors classique)</t>
  </si>
  <si>
    <t>Cat: 1 -ép: 5 |Xing yi quan</t>
  </si>
  <si>
    <t>Cat: 1 -ép: 6 |Bagua zhang</t>
  </si>
  <si>
    <t>Cat: 1 -ép: 7 |Baji quan</t>
  </si>
  <si>
    <t>Cat: 1 -ép: 8 |Autres styles Taiji mains nues * : Wu (Hao), Sun, Li, Wudang, Zhaobao, Tung, etc.)</t>
  </si>
  <si>
    <t>Cat: 2 -ép: 9 |32 mouvements  Taijijian</t>
  </si>
  <si>
    <t>Cat: 2 -ép: 10 |42 mouvements Taijijian</t>
  </si>
  <si>
    <t>Cat: 2 -ép: 11 |Taiji Dao (Sabre)</t>
  </si>
  <si>
    <t>Cat: 2 -ép: 12 |Taiji Jian (Épée)</t>
  </si>
  <si>
    <t>Cat: 2 -ép: 13 |Taiji Shan (Éventail)</t>
  </si>
  <si>
    <t>Cat: 2 -ép: 14 |Autres styles Taiji avec instruments* : Taiji Gun, Taiji Da dao, Taiji Shuang jian, Taiji Shuang Dao, etc.</t>
  </si>
  <si>
    <t>Cat: 3 -ép: 15 |Tong bei quan</t>
  </si>
  <si>
    <t>Cat: 3 -ép: 16 |Pigua quan</t>
  </si>
  <si>
    <t>Cat: 3 -ép: 17 |Fanzi qua</t>
  </si>
  <si>
    <t>Cat: 3 -ép: 18 |Ditan quan (Boxe des Culbutes)</t>
  </si>
  <si>
    <t>Cat: 3 -ép: 19 |Xiang xing quan (Boxes d’imitation)</t>
  </si>
  <si>
    <t>Cat: 3 -ép: 20 |Cha quan</t>
  </si>
  <si>
    <t>Cat: 3 -ép: 21 |Hua quan</t>
  </si>
  <si>
    <t>Cat: 3 -ép: 22 |Hong quan</t>
  </si>
  <si>
    <t>Cat: 3 -ép: 23 |Shaolin quan</t>
  </si>
  <si>
    <t>Cat: 3 -ép: 24 |Nanquan traditionnel</t>
  </si>
  <si>
    <t>Cat: 5 -ép: 26 |Dao (Sabre)</t>
  </si>
  <si>
    <t>Cat: 5 -ép: 27 |Jian (Epée)</t>
  </si>
  <si>
    <t>Cat: 5 -ép: 28 |Gun (Bâton)</t>
  </si>
  <si>
    <t>Cat: 5 -ép: 29 |Qiang (Lance)</t>
  </si>
  <si>
    <t>Cat: 5 -ép: 30 |Pudao (Hallebarde)</t>
  </si>
  <si>
    <t>Cat: 5 -ép: 31 |Dadao (grand couteau)</t>
  </si>
  <si>
    <t>Cat: 5 -ép: 32 |Changshui jian (Epée avec Grand Pompon)</t>
  </si>
  <si>
    <t>Cat: 5 -ép: 33 |Shuangshou jian (Epée à deux mains)</t>
  </si>
  <si>
    <t>Cat: 5 -ép: 34 |Miao dao (Sabre long)</t>
  </si>
  <si>
    <t>Cat: 5 -ép: 35 |Zui jian (épée de l’homme ivre)</t>
  </si>
  <si>
    <t>Cat: 5 -ép: 36 |Hou gun (bâton du singe)</t>
  </si>
  <si>
    <t>Cat: 6 -ép: 37 |Shuang dao (double Sabre)</t>
  </si>
  <si>
    <t>Cat: 6 -ép: 38 |Shuang jian (double épée)</t>
  </si>
  <si>
    <t>Cat: 6 -ép: 39 |Shuang jiu jie bian (double  Chaîne à neuf sections)</t>
  </si>
  <si>
    <t>Cat: 6 -ép: 40 |Shuang Liang jie gun</t>
  </si>
  <si>
    <t>Cat: 6 -ép: 41 |Shuang Bi Shou  (Double poignards)</t>
  </si>
  <si>
    <t>Cat: 6 -ép: 42 |Liang jie gun (Bâton à deux sections)</t>
  </si>
  <si>
    <t>Cat: 6 -ép: 43 |San jié gun (fléau à trois sections)</t>
  </si>
  <si>
    <t>Cat: 6 -ép: 44 |Dan bian  (simple fouet)</t>
  </si>
  <si>
    <t>Cat: 6 -ép: 45 |Jiu jie bian  (Chaîne à neuf sections)</t>
  </si>
  <si>
    <t>Cat: 6 -ép: 46 |Shen biao  (Cordes et Fléchettes)</t>
  </si>
  <si>
    <t>Cat: 6 -ép: 47 |Shan (Eventail)</t>
  </si>
  <si>
    <t>Catégorie - épreuve |Désignation</t>
  </si>
  <si>
    <t>FormCheck</t>
  </si>
  <si>
    <t>Représentant du club pour les contrôles :</t>
  </si>
  <si>
    <t>Cat: 4 -ép: 25 |Autres Styles de Wushu à mains nues</t>
  </si>
  <si>
    <t>Zone Wushu :</t>
  </si>
  <si>
    <t>N° de mobile</t>
  </si>
  <si>
    <t>Catégorie d'âge</t>
  </si>
  <si>
    <t>hc</t>
  </si>
  <si>
    <t>Jiti à mains nues</t>
  </si>
  <si>
    <t>Jiti avec arme simple</t>
  </si>
  <si>
    <t>Jiti avec armes doubles</t>
  </si>
  <si>
    <t>Jiti avec armes souples</t>
  </si>
  <si>
    <t>Taijiquan - Guiding 3</t>
  </si>
  <si>
    <t>Nanquan - Guiding 3</t>
  </si>
  <si>
    <t>Taijijian - Guiding 3</t>
  </si>
  <si>
    <t>Taijiquan Classique Yang</t>
  </si>
  <si>
    <t>Taijiquan Classique Chen</t>
  </si>
  <si>
    <t>Taijijian Classique Yang</t>
  </si>
  <si>
    <t>Taijijian Classique Chen</t>
  </si>
  <si>
    <t>Changquan &lt; 32 mvts</t>
  </si>
  <si>
    <t>Nanquan &lt; 32 mvts</t>
  </si>
  <si>
    <t>Daoshu &lt; 32 mvts</t>
  </si>
  <si>
    <t>JIanshu &lt; 32 mvts</t>
  </si>
  <si>
    <t>Nandao &lt; 32 mvts</t>
  </si>
  <si>
    <t>Gunshu &lt; 32 mvts</t>
  </si>
  <si>
    <t>Qiangshu &lt; 32 mvts</t>
  </si>
  <si>
    <t>Nangun &lt; 32 mvts</t>
  </si>
  <si>
    <t>Changquan ≈ 50 mvts</t>
  </si>
  <si>
    <t>Nanquan ≥ 32 mvts</t>
  </si>
  <si>
    <t>Nanquan ≈ 50 mvts</t>
  </si>
  <si>
    <t>Daoshu ≥ 32 mvts</t>
  </si>
  <si>
    <t>Changquan ≥ 32 mvts</t>
  </si>
  <si>
    <t>Daoshu ≈ 50 mvts</t>
  </si>
  <si>
    <t>JIanshu ≥ 32 mvts</t>
  </si>
  <si>
    <t>JIanshu ≈ 50 mvts</t>
  </si>
  <si>
    <t>Nandao ≥ 32 mvts</t>
  </si>
  <si>
    <t>Nandao ≈ 50 mvts</t>
  </si>
  <si>
    <t>Jianshu ≈ 50 mvts</t>
  </si>
  <si>
    <t>Gunshu ≥ 32 mvts</t>
  </si>
  <si>
    <t>Gunshu ≈ 50 mvts</t>
  </si>
  <si>
    <t>Qiangshu ≥ 32 mvts</t>
  </si>
  <si>
    <t>Qiangshu ≈ 50 mvts</t>
  </si>
  <si>
    <t>Nangun ≥ 32 mvts</t>
  </si>
  <si>
    <t>Nangun ≈ 50 mvts</t>
  </si>
  <si>
    <t>Qualification de zone wushu pour</t>
  </si>
  <si>
    <t>BlankRow</t>
  </si>
  <si>
    <t>Taolu synchronisé</t>
  </si>
  <si>
    <t>AgeCtl</t>
  </si>
  <si>
    <t>JEANDET</t>
  </si>
  <si>
    <t>Michel</t>
  </si>
  <si>
    <t>HUMBERT</t>
  </si>
  <si>
    <t>Roger</t>
  </si>
  <si>
    <t>LUTHEREAU</t>
  </si>
  <si>
    <t>Samuel</t>
  </si>
  <si>
    <t>Planification (RZP)</t>
  </si>
  <si>
    <t>Arbitrage Sanda (RZS)</t>
  </si>
  <si>
    <t>Arbitrage Taolu (RZT)</t>
  </si>
  <si>
    <r>
      <rPr>
        <b/>
        <sz val="30"/>
        <color theme="1"/>
        <rFont val="Calibri"/>
        <family val="2"/>
        <scheme val="minor"/>
      </rPr>
      <t>Qualification en Zone Wushu CENTRE-EST</t>
    </r>
    <r>
      <rPr>
        <b/>
        <sz val="16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(Alsace, Bourgogne, Champagne - Ardennes, Franche-comte, Lorraine, Rhône-alpes)</t>
    </r>
    <r>
      <rPr>
        <b/>
        <sz val="16"/>
        <color theme="1"/>
        <rFont val="Calibri"/>
        <family val="2"/>
        <scheme val="minor"/>
      </rPr>
      <t xml:space="preserve">
</t>
    </r>
    <r>
      <rPr>
        <b/>
        <sz val="22"/>
        <color theme="1"/>
        <rFont val="Calibri"/>
        <family val="2"/>
        <scheme val="minor"/>
      </rPr>
      <t>16 &amp; 17 Janvier 2016 À Dijon (ogive - Dojo Le Hetet)</t>
    </r>
  </si>
  <si>
    <t>Responsables de Zone</t>
  </si>
  <si>
    <t>CENTRE-EST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</si>
</sst>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0&quot; ans&quot;"/>
    <numFmt numFmtId="165" formatCode="\&lt;\ 0&quot; kg&quot;"/>
    <numFmt numFmtId="166" formatCode="\≥\ 0&quot; kg&quot;;\&lt;\ 0&quot; kg&quot;"/>
    <numFmt numFmtId="167" formatCode="\&gt;\ 0&quot; kg&quot;;\≤\ 0&quot; kg&quot;"/>
    <numFmt numFmtId="168" formatCode="0000000"/>
    <numFmt numFmtId="169" formatCode="00000"/>
    <numFmt numFmtId="170" formatCode="0#&quot; &quot;##&quot; &quot;##&quot; &quot;##&quot; &quot;##"/>
  </numFmts>
  <fonts count="12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Wingdings"/>
      <charset val="2"/>
    </font>
    <font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AAAA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55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3" fillId="0" borderId="0" xfId="0" applyFont="1" applyAlignment="1"/>
    <xf numFmtId="166" fontId="0" fillId="0" borderId="0" xfId="0" applyNumberFormat="1" applyAlignment="1">
      <alignment horizontal="center" vertical="center"/>
    </xf>
    <xf numFmtId="0" fontId="0" fillId="0" borderId="2" xfId="0" applyFill="1" applyBorder="1" applyProtection="1">
      <protection locked="0" hidden="1"/>
    </xf>
    <xf numFmtId="0" fontId="0" fillId="0" borderId="0" xfId="0" applyAlignment="1">
      <alignment vertical="center" textRotation="90"/>
    </xf>
    <xf numFmtId="0" fontId="2" fillId="5" borderId="0" xfId="0" applyFont="1" applyFill="1" applyAlignment="1" applyProtection="1">
      <alignment vertical="center" wrapText="1"/>
      <protection hidden="1"/>
    </xf>
    <xf numFmtId="0" fontId="0" fillId="5" borderId="0" xfId="0" applyFill="1" applyProtection="1">
      <protection hidden="1"/>
    </xf>
    <xf numFmtId="14" fontId="0" fillId="5" borderId="0" xfId="0" applyNumberFormat="1" applyFill="1" applyProtection="1">
      <protection hidden="1"/>
    </xf>
    <xf numFmtId="166" fontId="0" fillId="5" borderId="0" xfId="0" applyNumberFormat="1" applyFill="1" applyProtection="1">
      <protection hidden="1"/>
    </xf>
    <xf numFmtId="0" fontId="0" fillId="5" borderId="0" xfId="0" applyFill="1" applyBorder="1" applyAlignment="1" applyProtection="1">
      <alignment horizontal="center" vertical="center"/>
      <protection hidden="1"/>
    </xf>
    <xf numFmtId="0" fontId="0" fillId="5" borderId="0" xfId="0" applyNumberFormat="1" applyFill="1" applyBorder="1" applyAlignment="1" applyProtection="1">
      <alignment horizontal="center" vertical="center"/>
      <protection hidden="1"/>
    </xf>
    <xf numFmtId="0" fontId="4" fillId="5" borderId="0" xfId="0" applyNumberFormat="1" applyFont="1" applyFill="1" applyBorder="1" applyAlignment="1" applyProtection="1">
      <alignment horizontal="center" vertical="center"/>
      <protection hidden="1"/>
    </xf>
    <xf numFmtId="0" fontId="0" fillId="5" borderId="0" xfId="0" applyNumberFormat="1" applyFill="1" applyAlignment="1" applyProtection="1">
      <alignment horizontal="center"/>
      <protection hidden="1"/>
    </xf>
    <xf numFmtId="0" fontId="0" fillId="5" borderId="0" xfId="0" applyFont="1" applyFill="1" applyProtection="1">
      <protection hidden="1"/>
    </xf>
    <xf numFmtId="0" fontId="0" fillId="5" borderId="0" xfId="0" applyFont="1" applyFill="1" applyBorder="1" applyAlignment="1" applyProtection="1">
      <alignment horizontal="center" vertical="center"/>
      <protection hidden="1"/>
    </xf>
    <xf numFmtId="14" fontId="0" fillId="5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ill="1" applyBorder="1" applyProtection="1">
      <protection locked="0" hidden="1"/>
    </xf>
    <xf numFmtId="0" fontId="0" fillId="0" borderId="9" xfId="0" applyFill="1" applyBorder="1" applyProtection="1">
      <protection locked="0" hidden="1"/>
    </xf>
    <xf numFmtId="0" fontId="2" fillId="5" borderId="12" xfId="0" applyFont="1" applyFill="1" applyBorder="1" applyAlignment="1" applyProtection="1">
      <alignment vertical="center" wrapText="1"/>
      <protection hidden="1"/>
    </xf>
    <xf numFmtId="0" fontId="2" fillId="5" borderId="13" xfId="0" applyFont="1" applyFill="1" applyBorder="1" applyAlignment="1" applyProtection="1">
      <alignment vertical="center" wrapText="1"/>
      <protection hidden="1"/>
    </xf>
    <xf numFmtId="0" fontId="4" fillId="5" borderId="13" xfId="0" applyFont="1" applyFill="1" applyBorder="1" applyAlignment="1" applyProtection="1">
      <alignment horizontal="center" vertical="center" wrapText="1"/>
      <protection hidden="1"/>
    </xf>
    <xf numFmtId="0" fontId="4" fillId="5" borderId="14" xfId="0" applyFont="1" applyFill="1" applyBorder="1" applyAlignment="1" applyProtection="1">
      <alignment horizontal="center" vertical="center" wrapText="1"/>
      <protection hidden="1"/>
    </xf>
    <xf numFmtId="0" fontId="2" fillId="5" borderId="16" xfId="0" applyFont="1" applyFill="1" applyBorder="1" applyAlignment="1" applyProtection="1">
      <alignment vertical="center" wrapText="1"/>
      <protection hidden="1"/>
    </xf>
    <xf numFmtId="0" fontId="2" fillId="5" borderId="17" xfId="0" applyFont="1" applyFill="1" applyBorder="1" applyAlignment="1" applyProtection="1">
      <alignment vertical="center" wrapText="1"/>
      <protection hidden="1"/>
    </xf>
    <xf numFmtId="0" fontId="4" fillId="5" borderId="17" xfId="0" applyFont="1" applyFill="1" applyBorder="1" applyAlignment="1" applyProtection="1">
      <alignment horizontal="center" vertical="center" wrapText="1"/>
      <protection hidden="1"/>
    </xf>
    <xf numFmtId="0" fontId="0" fillId="5" borderId="3" xfId="0" applyFill="1" applyBorder="1" applyAlignment="1" applyProtection="1">
      <alignment horizontal="center" vertical="center"/>
      <protection hidden="1"/>
    </xf>
    <xf numFmtId="0" fontId="0" fillId="5" borderId="6" xfId="0" applyFill="1" applyBorder="1" applyAlignment="1" applyProtection="1">
      <alignment horizontal="center"/>
      <protection hidden="1"/>
    </xf>
    <xf numFmtId="0" fontId="0" fillId="5" borderId="8" xfId="0" applyFill="1" applyBorder="1" applyAlignment="1" applyProtection="1">
      <alignment horizontal="center"/>
      <protection hidden="1"/>
    </xf>
    <xf numFmtId="167" fontId="0" fillId="5" borderId="0" xfId="0" applyNumberFormat="1" applyFill="1" applyProtection="1">
      <protection hidden="1"/>
    </xf>
    <xf numFmtId="0" fontId="7" fillId="0" borderId="4" xfId="0" applyFont="1" applyFill="1" applyBorder="1" applyProtection="1">
      <protection locked="0" hidden="1"/>
    </xf>
    <xf numFmtId="0" fontId="7" fillId="0" borderId="2" xfId="0" applyFont="1" applyFill="1" applyBorder="1" applyProtection="1">
      <protection locked="0" hidden="1"/>
    </xf>
    <xf numFmtId="0" fontId="7" fillId="0" borderId="9" xfId="0" applyFont="1" applyFill="1" applyBorder="1" applyProtection="1">
      <protection locked="0" hidden="1"/>
    </xf>
    <xf numFmtId="0" fontId="0" fillId="5" borderId="18" xfId="0" applyFill="1" applyBorder="1" applyProtection="1">
      <protection hidden="1"/>
    </xf>
    <xf numFmtId="0" fontId="0" fillId="5" borderId="19" xfId="0" applyFill="1" applyBorder="1" applyProtection="1">
      <protection hidden="1"/>
    </xf>
    <xf numFmtId="0" fontId="0" fillId="5" borderId="20" xfId="0" applyFill="1" applyBorder="1" applyProtection="1">
      <protection hidden="1"/>
    </xf>
    <xf numFmtId="0" fontId="6" fillId="5" borderId="21" xfId="0" applyFont="1" applyFill="1" applyBorder="1" applyAlignment="1" applyProtection="1">
      <alignment vertical="center"/>
      <protection hidden="1"/>
    </xf>
    <xf numFmtId="0" fontId="6" fillId="5" borderId="22" xfId="0" applyFont="1" applyFill="1" applyBorder="1" applyAlignment="1" applyProtection="1">
      <alignment vertical="center"/>
      <protection hidden="1"/>
    </xf>
    <xf numFmtId="0" fontId="6" fillId="5" borderId="23" xfId="0" applyFont="1" applyFill="1" applyBorder="1" applyAlignment="1" applyProtection="1">
      <alignment vertical="center"/>
      <protection hidden="1"/>
    </xf>
    <xf numFmtId="0" fontId="2" fillId="5" borderId="15" xfId="0" applyFont="1" applyFill="1" applyBorder="1" applyAlignment="1" applyProtection="1">
      <alignment vertical="center" wrapText="1"/>
      <protection hidden="1"/>
    </xf>
    <xf numFmtId="0" fontId="0" fillId="5" borderId="5" xfId="0" applyFill="1" applyBorder="1" applyProtection="1">
      <protection hidden="1"/>
    </xf>
    <xf numFmtId="0" fontId="0" fillId="5" borderId="7" xfId="0" applyFill="1" applyBorder="1" applyProtection="1">
      <protection hidden="1"/>
    </xf>
    <xf numFmtId="0" fontId="0" fillId="5" borderId="10" xfId="0" applyFill="1" applyBorder="1" applyProtection="1">
      <protection hidden="1"/>
    </xf>
    <xf numFmtId="0" fontId="0" fillId="0" borderId="0" xfId="0" applyFill="1" applyAlignment="1">
      <alignment horizontal="center" vertical="center"/>
    </xf>
    <xf numFmtId="0" fontId="0" fillId="0" borderId="11" xfId="0" applyFill="1" applyBorder="1" applyProtection="1">
      <protection locked="0" hidden="1"/>
    </xf>
    <xf numFmtId="0" fontId="2" fillId="5" borderId="14" xfId="0" applyFont="1" applyFill="1" applyBorder="1" applyAlignment="1" applyProtection="1">
      <alignment vertical="center" wrapText="1"/>
      <protection hidden="1"/>
    </xf>
    <xf numFmtId="0" fontId="0" fillId="0" borderId="24" xfId="0" applyFill="1" applyBorder="1" applyProtection="1">
      <protection locked="0" hidden="1"/>
    </xf>
    <xf numFmtId="0" fontId="4" fillId="5" borderId="0" xfId="0" applyFont="1" applyFill="1" applyBorder="1" applyAlignment="1" applyProtection="1">
      <alignment horizontal="center" vertical="center"/>
      <protection hidden="1"/>
    </xf>
    <xf numFmtId="0" fontId="0" fillId="0" borderId="26" xfId="0" applyBorder="1"/>
    <xf numFmtId="14" fontId="0" fillId="0" borderId="2" xfId="0" applyNumberFormat="1" applyFill="1" applyBorder="1" applyAlignment="1" applyProtection="1">
      <alignment horizontal="center" vertical="center"/>
      <protection locked="0" hidden="1"/>
    </xf>
    <xf numFmtId="14" fontId="0" fillId="0" borderId="9" xfId="0" applyNumberFormat="1" applyFill="1" applyBorder="1" applyAlignment="1" applyProtection="1">
      <alignment horizontal="center" vertical="center"/>
      <protection locked="0" hidden="1"/>
    </xf>
    <xf numFmtId="0" fontId="0" fillId="5" borderId="0" xfId="0" applyFill="1" applyAlignment="1" applyProtection="1">
      <alignment horizontal="center" vertical="center"/>
      <protection hidden="1"/>
    </xf>
    <xf numFmtId="0" fontId="0" fillId="0" borderId="28" xfId="0" applyBorder="1"/>
    <xf numFmtId="0" fontId="5" fillId="0" borderId="25" xfId="0" applyFont="1" applyBorder="1"/>
    <xf numFmtId="0" fontId="5" fillId="0" borderId="27" xfId="0" applyFont="1" applyBorder="1"/>
    <xf numFmtId="0" fontId="0" fillId="0" borderId="0" xfId="0" applyBorder="1"/>
    <xf numFmtId="0" fontId="0" fillId="0" borderId="32" xfId="0" applyBorder="1"/>
    <xf numFmtId="0" fontId="0" fillId="0" borderId="33" xfId="0" applyBorder="1"/>
    <xf numFmtId="0" fontId="0" fillId="0" borderId="35" xfId="0" applyBorder="1"/>
    <xf numFmtId="0" fontId="0" fillId="0" borderId="27" xfId="0" applyBorder="1"/>
    <xf numFmtId="0" fontId="0" fillId="0" borderId="36" xfId="0" applyBorder="1"/>
    <xf numFmtId="0" fontId="0" fillId="0" borderId="34" xfId="0" applyBorder="1" applyAlignment="1">
      <alignment vertical="center" textRotation="90"/>
    </xf>
    <xf numFmtId="0" fontId="8" fillId="0" borderId="35" xfId="0" applyFont="1" applyBorder="1" applyAlignment="1">
      <alignment horizontal="center" vertical="center" textRotation="90"/>
    </xf>
    <xf numFmtId="14" fontId="0" fillId="0" borderId="11" xfId="0" applyNumberFormat="1" applyFill="1" applyBorder="1" applyAlignment="1" applyProtection="1">
      <alignment horizontal="center" vertical="center"/>
      <protection locked="0" hidden="1"/>
    </xf>
    <xf numFmtId="0" fontId="7" fillId="0" borderId="11" xfId="0" applyFont="1" applyFill="1" applyBorder="1" applyProtection="1">
      <protection locked="0" hidden="1"/>
    </xf>
    <xf numFmtId="0" fontId="0" fillId="0" borderId="2" xfId="0" applyFill="1" applyBorder="1" applyAlignment="1" applyProtection="1">
      <alignment horizontal="center"/>
      <protection locked="0" hidden="1"/>
    </xf>
    <xf numFmtId="0" fontId="0" fillId="0" borderId="9" xfId="0" applyFill="1" applyBorder="1" applyAlignment="1" applyProtection="1">
      <alignment horizontal="center"/>
      <protection locked="0" hidden="1"/>
    </xf>
    <xf numFmtId="0" fontId="0" fillId="5" borderId="0" xfId="0" applyFill="1" applyAlignment="1" applyProtection="1">
      <alignment horizontal="center"/>
      <protection hidden="1"/>
    </xf>
    <xf numFmtId="0" fontId="0" fillId="0" borderId="26" xfId="0" applyFont="1" applyBorder="1" applyAlignment="1"/>
    <xf numFmtId="0" fontId="0" fillId="0" borderId="31" xfId="0" applyFont="1" applyBorder="1" applyAlignment="1"/>
    <xf numFmtId="0" fontId="0" fillId="0" borderId="29" xfId="0" applyFont="1" applyBorder="1" applyAlignment="1"/>
    <xf numFmtId="0" fontId="0" fillId="0" borderId="37" xfId="0" applyFont="1" applyBorder="1" applyAlignment="1"/>
    <xf numFmtId="167" fontId="0" fillId="4" borderId="0" xfId="0" applyNumberFormat="1" applyFill="1" applyAlignment="1">
      <alignment horizontal="center" vertical="center"/>
    </xf>
    <xf numFmtId="0" fontId="0" fillId="0" borderId="0" xfId="0" applyFont="1"/>
    <xf numFmtId="167" fontId="0" fillId="4" borderId="0" xfId="0" applyNumberFormat="1" applyFill="1" applyAlignment="1">
      <alignment horizontal="center" vertical="center"/>
    </xf>
    <xf numFmtId="167" fontId="0" fillId="3" borderId="0" xfId="0" applyNumberFormat="1" applyFill="1" applyAlignment="1">
      <alignment horizontal="center" vertical="center"/>
    </xf>
    <xf numFmtId="0" fontId="7" fillId="0" borderId="61" xfId="0" applyFont="1" applyFill="1" applyBorder="1" applyProtection="1">
      <protection locked="0" hidden="1"/>
    </xf>
    <xf numFmtId="0" fontId="7" fillId="0" borderId="62" xfId="0" applyFont="1" applyFill="1" applyBorder="1" applyProtection="1">
      <protection locked="0" hidden="1"/>
    </xf>
    <xf numFmtId="0" fontId="7" fillId="0" borderId="63" xfId="0" applyFont="1" applyFill="1" applyBorder="1" applyProtection="1">
      <protection locked="0" hidden="1"/>
    </xf>
    <xf numFmtId="0" fontId="5" fillId="5" borderId="25" xfId="0" applyFont="1" applyFill="1" applyBorder="1" applyAlignment="1" applyProtection="1">
      <alignment horizontal="center" vertical="center" wrapText="1"/>
      <protection hidden="1"/>
    </xf>
    <xf numFmtId="0" fontId="7" fillId="0" borderId="64" xfId="0" applyFont="1" applyFill="1" applyBorder="1" applyProtection="1">
      <protection locked="0" hidden="1"/>
    </xf>
    <xf numFmtId="0" fontId="0" fillId="5" borderId="0" xfId="0" applyFont="1" applyFill="1" applyAlignment="1" applyProtection="1">
      <alignment horizontal="center" vertical="center"/>
      <protection hidden="1"/>
    </xf>
    <xf numFmtId="0" fontId="5" fillId="5" borderId="27" xfId="0" applyFont="1" applyFill="1" applyBorder="1" applyAlignment="1" applyProtection="1">
      <alignment horizontal="center" vertical="center" wrapText="1"/>
      <protection hidden="1"/>
    </xf>
    <xf numFmtId="167" fontId="0" fillId="0" borderId="64" xfId="0" applyNumberFormat="1" applyFill="1" applyBorder="1" applyProtection="1">
      <protection locked="0" hidden="1"/>
    </xf>
    <xf numFmtId="167" fontId="0" fillId="0" borderId="62" xfId="0" applyNumberFormat="1" applyFill="1" applyBorder="1" applyProtection="1">
      <protection locked="0" hidden="1"/>
    </xf>
    <xf numFmtId="167" fontId="0" fillId="0" borderId="63" xfId="0" applyNumberFormat="1" applyFill="1" applyBorder="1" applyProtection="1">
      <protection locked="0" hidden="1"/>
    </xf>
    <xf numFmtId="0" fontId="2" fillId="5" borderId="66" xfId="0" applyFont="1" applyFill="1" applyBorder="1" applyAlignment="1" applyProtection="1">
      <alignment vertical="center" wrapText="1"/>
      <protection hidden="1"/>
    </xf>
    <xf numFmtId="0" fontId="0" fillId="5" borderId="67" xfId="0" applyFill="1" applyBorder="1" applyProtection="1">
      <protection hidden="1"/>
    </xf>
    <xf numFmtId="0" fontId="0" fillId="5" borderId="68" xfId="0" applyFill="1" applyBorder="1" applyProtection="1">
      <protection hidden="1"/>
    </xf>
    <xf numFmtId="0" fontId="0" fillId="5" borderId="69" xfId="0" applyFill="1" applyBorder="1" applyProtection="1">
      <protection hidden="1"/>
    </xf>
    <xf numFmtId="0" fontId="7" fillId="5" borderId="70" xfId="0" applyFont="1" applyFill="1" applyBorder="1" applyProtection="1">
      <protection hidden="1"/>
    </xf>
    <xf numFmtId="0" fontId="7" fillId="5" borderId="71" xfId="0" applyFont="1" applyFill="1" applyBorder="1" applyProtection="1">
      <protection hidden="1"/>
    </xf>
    <xf numFmtId="0" fontId="0" fillId="5" borderId="26" xfId="0" applyFill="1" applyBorder="1" applyProtection="1">
      <protection hidden="1"/>
    </xf>
    <xf numFmtId="166" fontId="4" fillId="5" borderId="72" xfId="0" applyNumberFormat="1" applyFont="1" applyFill="1" applyBorder="1" applyAlignment="1" applyProtection="1">
      <alignment horizontal="center" vertical="center" wrapText="1"/>
      <protection hidden="1"/>
    </xf>
    <xf numFmtId="0" fontId="2" fillId="5" borderId="73" xfId="0" applyFont="1" applyFill="1" applyBorder="1" applyAlignment="1" applyProtection="1">
      <alignment vertical="center" wrapText="1"/>
      <protection hidden="1"/>
    </xf>
    <xf numFmtId="0" fontId="4" fillId="5" borderId="65" xfId="0" applyFont="1" applyFill="1" applyBorder="1" applyAlignment="1" applyProtection="1">
      <alignment horizontal="center" vertical="center" wrapText="1"/>
      <protection hidden="1"/>
    </xf>
    <xf numFmtId="0" fontId="7" fillId="5" borderId="26" xfId="0" applyFont="1" applyFill="1" applyBorder="1" applyProtection="1">
      <protection hidden="1"/>
    </xf>
    <xf numFmtId="0" fontId="4" fillId="5" borderId="72" xfId="0" applyFont="1" applyFill="1" applyBorder="1" applyAlignment="1" applyProtection="1">
      <alignment horizontal="center" vertical="center" wrapText="1"/>
      <protection hidden="1"/>
    </xf>
    <xf numFmtId="0" fontId="6" fillId="5" borderId="70" xfId="0" applyFont="1" applyFill="1" applyBorder="1" applyAlignment="1" applyProtection="1">
      <alignment vertical="center"/>
      <protection hidden="1"/>
    </xf>
    <xf numFmtId="0" fontId="6" fillId="5" borderId="74" xfId="0" applyFont="1" applyFill="1" applyBorder="1" applyAlignment="1" applyProtection="1">
      <alignment vertical="center"/>
      <protection hidden="1"/>
    </xf>
    <xf numFmtId="0" fontId="6" fillId="5" borderId="75" xfId="0" applyFont="1" applyFill="1" applyBorder="1" applyAlignment="1" applyProtection="1">
      <alignment vertical="center"/>
      <protection hidden="1"/>
    </xf>
    <xf numFmtId="14" fontId="0" fillId="0" borderId="4" xfId="0" applyNumberFormat="1" applyFill="1" applyBorder="1" applyProtection="1">
      <protection locked="0"/>
    </xf>
    <xf numFmtId="14" fontId="0" fillId="0" borderId="2" xfId="0" applyNumberFormat="1" applyFill="1" applyBorder="1" applyProtection="1">
      <protection locked="0"/>
    </xf>
    <xf numFmtId="14" fontId="0" fillId="0" borderId="9" xfId="0" applyNumberFormat="1" applyFill="1" applyBorder="1" applyProtection="1">
      <protection locked="0"/>
    </xf>
    <xf numFmtId="0" fontId="0" fillId="0" borderId="67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68" xfId="0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69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horizontal="center"/>
      <protection locked="0"/>
    </xf>
    <xf numFmtId="14" fontId="0" fillId="0" borderId="11" xfId="0" applyNumberFormat="1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/>
      <protection locked="0"/>
    </xf>
    <xf numFmtId="14" fontId="0" fillId="0" borderId="2" xfId="0" applyNumberFormat="1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14" fontId="0" fillId="0" borderId="9" xfId="0" applyNumberFormat="1" applyFill="1" applyBorder="1" applyAlignment="1" applyProtection="1">
      <alignment horizontal="center"/>
      <protection locked="0"/>
    </xf>
    <xf numFmtId="0" fontId="0" fillId="0" borderId="3" xfId="0" applyFill="1" applyBorder="1" applyProtection="1">
      <protection locked="0"/>
    </xf>
    <xf numFmtId="0" fontId="0" fillId="0" borderId="6" xfId="0" applyFill="1" applyBorder="1" applyProtection="1">
      <protection locked="0"/>
    </xf>
    <xf numFmtId="14" fontId="0" fillId="0" borderId="11" xfId="0" applyNumberFormat="1" applyFill="1" applyBorder="1" applyProtection="1">
      <protection locked="0"/>
    </xf>
    <xf numFmtId="0" fontId="0" fillId="0" borderId="8" xfId="0" applyFill="1" applyBorder="1" applyProtection="1">
      <protection locked="0"/>
    </xf>
    <xf numFmtId="14" fontId="0" fillId="0" borderId="24" xfId="0" applyNumberFormat="1" applyFill="1" applyBorder="1" applyProtection="1">
      <protection locked="0"/>
    </xf>
    <xf numFmtId="0" fontId="0" fillId="5" borderId="70" xfId="0" applyFill="1" applyBorder="1" applyProtection="1">
      <protection hidden="1"/>
    </xf>
    <xf numFmtId="0" fontId="0" fillId="5" borderId="74" xfId="0" applyFill="1" applyBorder="1" applyProtection="1">
      <protection hidden="1"/>
    </xf>
    <xf numFmtId="0" fontId="0" fillId="5" borderId="75" xfId="0" applyFill="1" applyBorder="1" applyProtection="1">
      <protection hidden="1"/>
    </xf>
    <xf numFmtId="0" fontId="0" fillId="0" borderId="0" xfId="0"/>
    <xf numFmtId="0" fontId="4" fillId="5" borderId="0" xfId="0" applyFont="1" applyFill="1" applyBorder="1" applyAlignment="1" applyProtection="1">
      <alignment horizontal="center" vertical="center" wrapText="1"/>
      <protection hidden="1"/>
    </xf>
    <xf numFmtId="0" fontId="4" fillId="5" borderId="0" xfId="0" applyFont="1" applyFill="1" applyAlignment="1" applyProtection="1">
      <alignment horizontal="center" vertical="center"/>
      <protection hidden="1"/>
    </xf>
    <xf numFmtId="166" fontId="4" fillId="5" borderId="14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91" xfId="0" applyFill="1" applyBorder="1" applyProtection="1">
      <protection locked="0"/>
    </xf>
    <xf numFmtId="167" fontId="0" fillId="0" borderId="61" xfId="0" applyNumberFormat="1" applyFill="1" applyBorder="1" applyProtection="1">
      <protection locked="0" hidden="1"/>
    </xf>
    <xf numFmtId="0" fontId="0" fillId="0" borderId="0" xfId="0" applyAlignment="1">
      <alignment horizontal="center" vertical="center"/>
    </xf>
    <xf numFmtId="165" fontId="0" fillId="4" borderId="0" xfId="0" applyNumberFormat="1" applyFill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textRotation="90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 textRotation="90"/>
    </xf>
    <xf numFmtId="0" fontId="8" fillId="0" borderId="31" xfId="0" applyFont="1" applyBorder="1" applyAlignment="1">
      <alignment horizontal="center" vertical="center" textRotation="90"/>
    </xf>
    <xf numFmtId="0" fontId="8" fillId="0" borderId="29" xfId="0" applyFont="1" applyBorder="1" applyAlignment="1">
      <alignment horizontal="center" vertical="center" textRotation="90"/>
    </xf>
    <xf numFmtId="0" fontId="8" fillId="0" borderId="37" xfId="0" applyFont="1" applyBorder="1" applyAlignment="1">
      <alignment horizontal="center" vertical="center" textRotation="90"/>
    </xf>
    <xf numFmtId="0" fontId="8" fillId="0" borderId="30" xfId="0" applyFont="1" applyBorder="1" applyAlignment="1">
      <alignment horizontal="center" vertical="center" textRotation="90"/>
    </xf>
    <xf numFmtId="0" fontId="8" fillId="0" borderId="27" xfId="0" applyFont="1" applyBorder="1" applyAlignment="1">
      <alignment horizontal="center" vertical="center" textRotation="90"/>
    </xf>
    <xf numFmtId="0" fontId="8" fillId="0" borderId="28" xfId="0" applyFont="1" applyBorder="1" applyAlignment="1">
      <alignment horizontal="center" vertical="center" textRotation="90"/>
    </xf>
    <xf numFmtId="0" fontId="8" fillId="0" borderId="26" xfId="0" applyFont="1" applyBorder="1" applyAlignment="1">
      <alignment horizontal="center" vertical="center" textRotation="90"/>
    </xf>
    <xf numFmtId="0" fontId="0" fillId="0" borderId="0" xfId="0" quotePrefix="1" applyAlignment="1">
      <alignment horizontal="center" vertical="center"/>
    </xf>
    <xf numFmtId="0" fontId="5" fillId="0" borderId="27" xfId="0" applyFont="1" applyBorder="1" applyAlignment="1">
      <alignment horizontal="center" vertical="center" textRotation="90"/>
    </xf>
    <xf numFmtId="0" fontId="5" fillId="0" borderId="28" xfId="0" applyFont="1" applyBorder="1" applyAlignment="1">
      <alignment horizontal="center" vertical="center" textRotation="90"/>
    </xf>
    <xf numFmtId="0" fontId="5" fillId="0" borderId="26" xfId="0" applyFont="1" applyBorder="1" applyAlignment="1">
      <alignment horizontal="center" vertical="center" textRotation="90"/>
    </xf>
    <xf numFmtId="0" fontId="8" fillId="0" borderId="36" xfId="0" applyFont="1" applyBorder="1" applyAlignment="1">
      <alignment horizontal="center" vertical="center" textRotation="90"/>
    </xf>
    <xf numFmtId="0" fontId="0" fillId="0" borderId="19" xfId="0" applyBorder="1" applyAlignment="1">
      <alignment horizontal="right"/>
    </xf>
    <xf numFmtId="0" fontId="0" fillId="0" borderId="83" xfId="0" applyBorder="1" applyAlignment="1">
      <alignment horizontal="right"/>
    </xf>
    <xf numFmtId="0" fontId="0" fillId="0" borderId="84" xfId="0" applyBorder="1" applyAlignment="1">
      <alignment horizontal="right"/>
    </xf>
    <xf numFmtId="0" fontId="0" fillId="0" borderId="85" xfId="0" applyBorder="1" applyAlignment="1">
      <alignment horizontal="right"/>
    </xf>
    <xf numFmtId="0" fontId="0" fillId="6" borderId="79" xfId="0" applyFill="1" applyBorder="1" applyAlignment="1" applyProtection="1">
      <alignment horizontal="center"/>
      <protection locked="0" hidden="1"/>
    </xf>
    <xf numFmtId="0" fontId="0" fillId="6" borderId="80" xfId="0" applyFill="1" applyBorder="1" applyAlignment="1" applyProtection="1">
      <alignment horizontal="center"/>
      <protection locked="0" hidden="1"/>
    </xf>
    <xf numFmtId="0" fontId="0" fillId="6" borderId="89" xfId="0" applyFill="1" applyBorder="1" applyAlignment="1" applyProtection="1">
      <alignment horizontal="center"/>
      <protection locked="0" hidden="1"/>
    </xf>
    <xf numFmtId="0" fontId="0" fillId="6" borderId="2" xfId="0" applyFill="1" applyBorder="1" applyAlignment="1" applyProtection="1">
      <alignment horizontal="center"/>
      <protection locked="0" hidden="1"/>
    </xf>
    <xf numFmtId="0" fontId="0" fillId="6" borderId="7" xfId="0" applyFill="1" applyBorder="1" applyAlignment="1" applyProtection="1">
      <alignment horizontal="center"/>
      <protection locked="0" hidden="1"/>
    </xf>
    <xf numFmtId="0" fontId="0" fillId="6" borderId="90" xfId="0" applyFill="1" applyBorder="1" applyAlignment="1" applyProtection="1">
      <alignment horizontal="center"/>
      <protection locked="0" hidden="1"/>
    </xf>
    <xf numFmtId="0" fontId="0" fillId="6" borderId="34" xfId="0" applyFill="1" applyBorder="1" applyAlignment="1" applyProtection="1">
      <alignment horizontal="center"/>
      <protection locked="0" hidden="1"/>
    </xf>
    <xf numFmtId="0" fontId="0" fillId="6" borderId="35" xfId="0" applyFill="1" applyBorder="1" applyAlignment="1" applyProtection="1">
      <alignment horizontal="center"/>
      <protection locked="0" hidden="1"/>
    </xf>
    <xf numFmtId="0" fontId="1" fillId="2" borderId="58" xfId="1" applyBorder="1" applyAlignment="1" applyProtection="1">
      <alignment horizontal="center"/>
      <protection locked="0"/>
    </xf>
    <xf numFmtId="0" fontId="1" fillId="2" borderId="59" xfId="1" applyBorder="1" applyAlignment="1" applyProtection="1">
      <alignment horizontal="center"/>
      <protection locked="0"/>
    </xf>
    <xf numFmtId="0" fontId="1" fillId="2" borderId="6" xfId="1" applyBorder="1" applyAlignment="1" applyProtection="1">
      <alignment horizontal="center"/>
      <protection locked="0"/>
    </xf>
    <xf numFmtId="0" fontId="1" fillId="2" borderId="2" xfId="1" applyBorder="1" applyAlignment="1" applyProtection="1">
      <alignment horizontal="center"/>
      <protection locked="0"/>
    </xf>
    <xf numFmtId="0" fontId="0" fillId="0" borderId="63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81" xfId="0" applyBorder="1" applyAlignment="1">
      <alignment horizontal="center"/>
    </xf>
    <xf numFmtId="0" fontId="5" fillId="0" borderId="86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5" fillId="0" borderId="87" xfId="0" applyFont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5" fillId="0" borderId="88" xfId="0" applyFont="1" applyBorder="1" applyAlignment="1">
      <alignment horizontal="center"/>
    </xf>
    <xf numFmtId="0" fontId="5" fillId="0" borderId="81" xfId="0" applyFont="1" applyBorder="1" applyAlignment="1">
      <alignment horizontal="center"/>
    </xf>
    <xf numFmtId="0" fontId="2" fillId="0" borderId="76" xfId="0" applyFont="1" applyBorder="1" applyAlignment="1">
      <alignment horizontal="center"/>
    </xf>
    <xf numFmtId="0" fontId="2" fillId="0" borderId="77" xfId="0" applyFont="1" applyBorder="1" applyAlignment="1">
      <alignment horizontal="center"/>
    </xf>
    <xf numFmtId="0" fontId="2" fillId="0" borderId="78" xfId="0" applyFont="1" applyBorder="1" applyAlignment="1">
      <alignment horizontal="center"/>
    </xf>
    <xf numFmtId="0" fontId="1" fillId="2" borderId="42" xfId="1" applyBorder="1" applyAlignment="1" applyProtection="1">
      <alignment horizontal="center"/>
      <protection locked="0"/>
    </xf>
    <xf numFmtId="0" fontId="1" fillId="2" borderId="43" xfId="1" applyBorder="1" applyAlignment="1" applyProtection="1">
      <alignment horizontal="center"/>
      <protection locked="0"/>
    </xf>
    <xf numFmtId="0" fontId="1" fillId="2" borderId="41" xfId="1" applyBorder="1" applyAlignment="1" applyProtection="1">
      <alignment horizontal="center"/>
      <protection locked="0"/>
    </xf>
    <xf numFmtId="0" fontId="1" fillId="2" borderId="8" xfId="1" applyBorder="1" applyAlignment="1" applyProtection="1">
      <alignment horizontal="center"/>
      <protection locked="0"/>
    </xf>
    <xf numFmtId="0" fontId="1" fillId="2" borderId="9" xfId="1" applyBorder="1" applyAlignment="1" applyProtection="1">
      <alignment horizontal="center"/>
      <protection locked="0"/>
    </xf>
    <xf numFmtId="0" fontId="1" fillId="2" borderId="44" xfId="1" applyBorder="1" applyAlignment="1" applyProtection="1">
      <alignment horizontal="center"/>
      <protection locked="0"/>
    </xf>
    <xf numFmtId="0" fontId="1" fillId="2" borderId="45" xfId="1" applyBorder="1" applyAlignment="1" applyProtection="1">
      <alignment horizontal="center"/>
      <protection locked="0"/>
    </xf>
    <xf numFmtId="0" fontId="0" fillId="0" borderId="20" xfId="0" applyBorder="1" applyAlignment="1">
      <alignment horizontal="right"/>
    </xf>
    <xf numFmtId="0" fontId="0" fillId="0" borderId="82" xfId="0" applyBorder="1" applyAlignment="1">
      <alignment horizontal="right"/>
    </xf>
    <xf numFmtId="169" fontId="1" fillId="2" borderId="2" xfId="1" applyNumberFormat="1" applyBorder="1" applyAlignment="1" applyProtection="1">
      <alignment horizontal="center"/>
      <protection locked="0"/>
    </xf>
    <xf numFmtId="169" fontId="1" fillId="2" borderId="7" xfId="1" applyNumberFormat="1" applyBorder="1" applyAlignment="1" applyProtection="1">
      <alignment horizontal="center"/>
      <protection locked="0"/>
    </xf>
    <xf numFmtId="0" fontId="1" fillId="2" borderId="7" xfId="1" applyBorder="1" applyAlignment="1" applyProtection="1">
      <alignment horizontal="center"/>
      <protection locked="0"/>
    </xf>
    <xf numFmtId="170" fontId="1" fillId="2" borderId="2" xfId="1" applyNumberFormat="1" applyBorder="1" applyAlignment="1" applyProtection="1">
      <alignment horizontal="center"/>
      <protection locked="0"/>
    </xf>
    <xf numFmtId="170" fontId="1" fillId="2" borderId="7" xfId="1" applyNumberForma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 vertical="center" wrapText="1"/>
    </xf>
    <xf numFmtId="0" fontId="1" fillId="2" borderId="60" xfId="1" applyBorder="1" applyAlignment="1" applyProtection="1">
      <alignment horizontal="center"/>
      <protection locked="0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1" fillId="2" borderId="51" xfId="1" applyBorder="1" applyAlignment="1" applyProtection="1">
      <alignment horizontal="center"/>
      <protection locked="0"/>
    </xf>
    <xf numFmtId="0" fontId="1" fillId="2" borderId="52" xfId="1" applyBorder="1" applyAlignment="1" applyProtection="1">
      <alignment horizontal="center"/>
      <protection locked="0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3" xfId="0" applyBorder="1" applyAlignment="1">
      <alignment horizontal="right" vertical="center"/>
    </xf>
    <xf numFmtId="0" fontId="0" fillId="0" borderId="54" xfId="0" applyBorder="1" applyAlignment="1">
      <alignment horizontal="right" vertical="center"/>
    </xf>
    <xf numFmtId="0" fontId="0" fillId="0" borderId="55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1" fillId="2" borderId="56" xfId="1" applyBorder="1" applyAlignment="1" applyProtection="1">
      <alignment horizontal="center"/>
      <protection locked="0"/>
    </xf>
    <xf numFmtId="0" fontId="1" fillId="2" borderId="57" xfId="1" applyBorder="1" applyAlignment="1" applyProtection="1">
      <alignment horizontal="center"/>
      <protection locked="0"/>
    </xf>
    <xf numFmtId="0" fontId="1" fillId="2" borderId="46" xfId="1" applyBorder="1" applyAlignment="1" applyProtection="1">
      <alignment horizontal="center"/>
      <protection locked="0"/>
    </xf>
    <xf numFmtId="0" fontId="1" fillId="2" borderId="4" xfId="1" applyBorder="1" applyAlignment="1" applyProtection="1">
      <alignment horizontal="center"/>
      <protection locked="0"/>
    </xf>
    <xf numFmtId="0" fontId="1" fillId="2" borderId="5" xfId="1" applyBorder="1" applyAlignment="1" applyProtection="1">
      <alignment horizontal="center"/>
      <protection locked="0"/>
    </xf>
    <xf numFmtId="168" fontId="1" fillId="2" borderId="2" xfId="1" applyNumberFormat="1" applyBorder="1" applyAlignment="1" applyProtection="1">
      <alignment horizontal="center"/>
      <protection locked="0"/>
    </xf>
    <xf numFmtId="168" fontId="1" fillId="2" borderId="7" xfId="1" applyNumberFormat="1" applyBorder="1" applyAlignment="1" applyProtection="1">
      <alignment horizontal="center"/>
      <protection locked="0"/>
    </xf>
    <xf numFmtId="0" fontId="1" fillId="2" borderId="48" xfId="1" applyBorder="1" applyAlignment="1" applyProtection="1">
      <alignment horizontal="center"/>
      <protection locked="0"/>
    </xf>
    <xf numFmtId="0" fontId="1" fillId="2" borderId="50" xfId="1" applyBorder="1" applyAlignment="1" applyProtection="1">
      <alignment horizontal="center"/>
      <protection locked="0"/>
    </xf>
    <xf numFmtId="0" fontId="0" fillId="0" borderId="6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1" fillId="2" borderId="10" xfId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8" xfId="0" applyBorder="1" applyAlignment="1">
      <alignment horizontal="center"/>
    </xf>
    <xf numFmtId="0" fontId="1" fillId="2" borderId="47" xfId="1" applyBorder="1" applyAlignment="1" applyProtection="1">
      <alignment horizontal="center"/>
      <protection locked="0"/>
    </xf>
    <xf numFmtId="0" fontId="4" fillId="5" borderId="0" xfId="0" applyFont="1" applyFill="1" applyBorder="1" applyAlignment="1" applyProtection="1">
      <alignment horizontal="center" vertical="center" wrapText="1"/>
      <protection hidden="1"/>
    </xf>
    <xf numFmtId="0" fontId="5" fillId="5" borderId="70" xfId="0" applyFont="1" applyFill="1" applyBorder="1" applyAlignment="1" applyProtection="1">
      <alignment horizontal="center" vertical="center"/>
      <protection hidden="1"/>
    </xf>
    <xf numFmtId="0" fontId="5" fillId="5" borderId="74" xfId="0" applyFont="1" applyFill="1" applyBorder="1" applyAlignment="1" applyProtection="1">
      <alignment horizontal="center" vertical="center"/>
      <protection hidden="1"/>
    </xf>
    <xf numFmtId="0" fontId="5" fillId="5" borderId="75" xfId="0" applyFont="1" applyFill="1" applyBorder="1" applyAlignment="1" applyProtection="1">
      <alignment horizontal="center" vertical="center"/>
      <protection hidden="1"/>
    </xf>
    <xf numFmtId="0" fontId="7" fillId="5" borderId="27" xfId="0" applyFont="1" applyFill="1" applyBorder="1" applyAlignment="1" applyProtection="1">
      <alignment horizontal="center" vertical="center"/>
      <protection hidden="1"/>
    </xf>
    <xf numFmtId="0" fontId="7" fillId="5" borderId="28" xfId="0" applyFont="1" applyFill="1" applyBorder="1" applyAlignment="1" applyProtection="1">
      <alignment horizontal="center" vertical="center"/>
      <protection hidden="1"/>
    </xf>
    <xf numFmtId="0" fontId="7" fillId="5" borderId="26" xfId="0" applyFont="1" applyFill="1" applyBorder="1" applyAlignment="1" applyProtection="1">
      <alignment horizontal="center" vertical="center"/>
      <protection hidden="1"/>
    </xf>
    <xf numFmtId="0" fontId="6" fillId="5" borderId="21" xfId="0" applyFont="1" applyFill="1" applyBorder="1" applyAlignment="1" applyProtection="1">
      <alignment horizontal="center" vertical="center"/>
      <protection hidden="1"/>
    </xf>
    <xf numFmtId="0" fontId="6" fillId="5" borderId="22" xfId="0" applyFont="1" applyFill="1" applyBorder="1" applyAlignment="1" applyProtection="1">
      <alignment horizontal="center" vertical="center"/>
      <protection hidden="1"/>
    </xf>
    <xf numFmtId="0" fontId="6" fillId="5" borderId="23" xfId="0" applyFont="1" applyFill="1" applyBorder="1" applyAlignment="1" applyProtection="1">
      <alignment horizontal="center" vertical="center"/>
      <protection hidden="1"/>
    </xf>
    <xf numFmtId="0" fontId="0" fillId="0" borderId="4" xfId="0" applyFill="1" applyBorder="1" applyAlignment="1" applyProtection="1">
      <alignment horizontal="center" vertical="center"/>
      <protection locked="0" hidden="1"/>
    </xf>
    <xf numFmtId="0" fontId="0" fillId="0" borderId="2" xfId="0" applyFill="1" applyBorder="1" applyAlignment="1" applyProtection="1">
      <alignment horizontal="center" vertical="center"/>
      <protection locked="0" hidden="1"/>
    </xf>
    <xf numFmtId="0" fontId="0" fillId="0" borderId="9" xfId="0" applyFill="1" applyBorder="1" applyAlignment="1" applyProtection="1">
      <alignment horizontal="center" vertical="center"/>
      <protection locked="0" hidden="1"/>
    </xf>
    <xf numFmtId="0" fontId="6" fillId="5" borderId="5" xfId="0" applyFont="1" applyFill="1" applyBorder="1" applyAlignment="1" applyProtection="1">
      <alignment horizontal="center" vertical="center"/>
      <protection hidden="1"/>
    </xf>
    <xf numFmtId="0" fontId="6" fillId="5" borderId="7" xfId="0" applyFont="1" applyFill="1" applyBorder="1" applyAlignment="1" applyProtection="1">
      <alignment horizontal="center" vertical="center"/>
      <protection hidden="1"/>
    </xf>
    <xf numFmtId="0" fontId="6" fillId="5" borderId="10" xfId="0" applyFont="1" applyFill="1" applyBorder="1" applyAlignment="1" applyProtection="1">
      <alignment horizontal="center" vertical="center"/>
      <protection hidden="1"/>
    </xf>
    <xf numFmtId="0" fontId="4" fillId="5" borderId="0" xfId="0" applyFont="1" applyFill="1" applyAlignment="1" applyProtection="1">
      <alignment horizontal="center" vertical="center"/>
      <protection hidden="1"/>
    </xf>
  </cellXfs>
  <cellStyles count="2">
    <cellStyle name="Entrée" xfId="1" builtinId="20"/>
    <cellStyle name="Normal" xfId="0" builtinId="0"/>
  </cellStyles>
  <dxfs count="0"/>
  <tableStyles count="1" defaultTableStyle="TableStyleMedium9" defaultPivotStyle="PivotStyleLight16">
    <tableStyle name="MySqlDefault" pivot="0" table="0" count="0"/>
  </tableStyles>
  <colors>
    <mruColors>
      <color rgb="FFFFAAA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352425</xdr:colOff>
      <xdr:row>4</xdr:row>
      <xdr:rowOff>85725</xdr:rowOff>
    </xdr:from>
    <xdr:ext cx="184731" cy="264560"/>
    <xdr:sp macro="" textlink="">
      <xdr:nvSpPr>
        <xdr:cNvPr id="3" name="TextBox 2"/>
        <xdr:cNvSpPr txBox="1"/>
      </xdr:nvSpPr>
      <xdr:spPr>
        <a:xfrm>
          <a:off x="2943225" y="46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6</xdr:col>
      <xdr:colOff>352425</xdr:colOff>
      <xdr:row>12</xdr:row>
      <xdr:rowOff>85725</xdr:rowOff>
    </xdr:from>
    <xdr:ext cx="184731" cy="264560"/>
    <xdr:sp macro="" textlink="">
      <xdr:nvSpPr>
        <xdr:cNvPr id="4" name="TextBox 3"/>
        <xdr:cNvSpPr txBox="1"/>
      </xdr:nvSpPr>
      <xdr:spPr>
        <a:xfrm>
          <a:off x="4086225" y="46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6</xdr:col>
      <xdr:colOff>352425</xdr:colOff>
      <xdr:row>13</xdr:row>
      <xdr:rowOff>85725</xdr:rowOff>
    </xdr:from>
    <xdr:ext cx="184731" cy="264560"/>
    <xdr:sp macro="" textlink="">
      <xdr:nvSpPr>
        <xdr:cNvPr id="5" name="TextBox 4"/>
        <xdr:cNvSpPr txBox="1"/>
      </xdr:nvSpPr>
      <xdr:spPr>
        <a:xfrm>
          <a:off x="4086225" y="46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6</xdr:col>
      <xdr:colOff>352425</xdr:colOff>
      <xdr:row>14</xdr:row>
      <xdr:rowOff>85725</xdr:rowOff>
    </xdr:from>
    <xdr:ext cx="184731" cy="264560"/>
    <xdr:sp macro="" textlink="">
      <xdr:nvSpPr>
        <xdr:cNvPr id="6" name="TextBox 5"/>
        <xdr:cNvSpPr txBox="1"/>
      </xdr:nvSpPr>
      <xdr:spPr>
        <a:xfrm>
          <a:off x="4086225" y="46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6</xdr:col>
      <xdr:colOff>352425</xdr:colOff>
      <xdr:row>15</xdr:row>
      <xdr:rowOff>85725</xdr:rowOff>
    </xdr:from>
    <xdr:ext cx="184731" cy="264560"/>
    <xdr:sp macro="" textlink="">
      <xdr:nvSpPr>
        <xdr:cNvPr id="7" name="TextBox 6"/>
        <xdr:cNvSpPr txBox="1"/>
      </xdr:nvSpPr>
      <xdr:spPr>
        <a:xfrm>
          <a:off x="4086225" y="46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6</xdr:col>
      <xdr:colOff>352425</xdr:colOff>
      <xdr:row>4</xdr:row>
      <xdr:rowOff>85725</xdr:rowOff>
    </xdr:from>
    <xdr:ext cx="184731" cy="264560"/>
    <xdr:sp macro="" textlink="">
      <xdr:nvSpPr>
        <xdr:cNvPr id="8" name="TextBox 2"/>
        <xdr:cNvSpPr txBox="1"/>
      </xdr:nvSpPr>
      <xdr:spPr>
        <a:xfrm>
          <a:off x="4086225" y="46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6</xdr:col>
      <xdr:colOff>352425</xdr:colOff>
      <xdr:row>13</xdr:row>
      <xdr:rowOff>85725</xdr:rowOff>
    </xdr:from>
    <xdr:ext cx="184731" cy="264560"/>
    <xdr:sp macro="" textlink="">
      <xdr:nvSpPr>
        <xdr:cNvPr id="9" name="TextBox 4"/>
        <xdr:cNvSpPr txBox="1"/>
      </xdr:nvSpPr>
      <xdr:spPr>
        <a:xfrm>
          <a:off x="408622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6</xdr:col>
      <xdr:colOff>352425</xdr:colOff>
      <xdr:row>14</xdr:row>
      <xdr:rowOff>85725</xdr:rowOff>
    </xdr:from>
    <xdr:ext cx="184731" cy="264560"/>
    <xdr:sp macro="" textlink="">
      <xdr:nvSpPr>
        <xdr:cNvPr id="10" name="TextBox 5"/>
        <xdr:cNvSpPr txBox="1"/>
      </xdr:nvSpPr>
      <xdr:spPr>
        <a:xfrm>
          <a:off x="408622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6</xdr:col>
      <xdr:colOff>352425</xdr:colOff>
      <xdr:row>15</xdr:row>
      <xdr:rowOff>85725</xdr:rowOff>
    </xdr:from>
    <xdr:ext cx="184731" cy="264560"/>
    <xdr:sp macro="" textlink="">
      <xdr:nvSpPr>
        <xdr:cNvPr id="11" name="TextBox 6"/>
        <xdr:cNvSpPr txBox="1"/>
      </xdr:nvSpPr>
      <xdr:spPr>
        <a:xfrm>
          <a:off x="408622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6</xdr:col>
      <xdr:colOff>352425</xdr:colOff>
      <xdr:row>4</xdr:row>
      <xdr:rowOff>85725</xdr:rowOff>
    </xdr:from>
    <xdr:ext cx="184731" cy="264560"/>
    <xdr:sp macro="" textlink="">
      <xdr:nvSpPr>
        <xdr:cNvPr id="12" name="TextBox 2"/>
        <xdr:cNvSpPr txBox="1"/>
      </xdr:nvSpPr>
      <xdr:spPr>
        <a:xfrm>
          <a:off x="4181475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6</xdr:col>
      <xdr:colOff>352425</xdr:colOff>
      <xdr:row>4</xdr:row>
      <xdr:rowOff>85725</xdr:rowOff>
    </xdr:from>
    <xdr:ext cx="184731" cy="264560"/>
    <xdr:sp macro="" textlink="">
      <xdr:nvSpPr>
        <xdr:cNvPr id="13" name="TextBox 2"/>
        <xdr:cNvSpPr txBox="1"/>
      </xdr:nvSpPr>
      <xdr:spPr>
        <a:xfrm>
          <a:off x="4181475" y="190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C00000"/>
  </sheetPr>
  <dimension ref="A1:M31"/>
  <sheetViews>
    <sheetView zoomScaleNormal="100" workbookViewId="0">
      <selection sqref="A1:C1"/>
    </sheetView>
  </sheetViews>
  <sheetFormatPr baseColWidth="10" defaultColWidth="9.140625" defaultRowHeight="15" x14ac:dyDescent="0.25"/>
  <cols>
    <col min="1" max="1" width="13.42578125" bestFit="1" customWidth="1"/>
    <col min="2" max="2" width="9.5703125" bestFit="1" customWidth="1"/>
    <col min="3" max="3" width="9.85546875" bestFit="1" customWidth="1"/>
    <col min="4" max="4" width="6.85546875" bestFit="1" customWidth="1"/>
    <col min="5" max="5" width="10.28515625" bestFit="1" customWidth="1"/>
    <col min="6" max="6" width="9.5703125" bestFit="1" customWidth="1"/>
    <col min="7" max="7" width="9.85546875" bestFit="1" customWidth="1"/>
    <col min="8" max="9" width="6.85546875" bestFit="1" customWidth="1"/>
    <col min="10" max="10" width="9.5703125" bestFit="1" customWidth="1"/>
    <col min="11" max="11" width="9.85546875" bestFit="1" customWidth="1"/>
    <col min="12" max="13" width="6.85546875" bestFit="1" customWidth="1"/>
  </cols>
  <sheetData>
    <row r="1" spans="1:13" x14ac:dyDescent="0.25">
      <c r="A1" s="134" t="s">
        <v>23</v>
      </c>
      <c r="B1" s="134"/>
      <c r="C1" s="134"/>
      <c r="E1" s="134" t="s">
        <v>22</v>
      </c>
      <c r="F1" s="134"/>
      <c r="G1" s="134"/>
      <c r="H1" s="134"/>
      <c r="I1" s="134"/>
    </row>
    <row r="2" spans="1:13" x14ac:dyDescent="0.25">
      <c r="B2" s="1" t="s">
        <v>5</v>
      </c>
      <c r="C2" s="1" t="s">
        <v>6</v>
      </c>
      <c r="F2" s="1" t="s">
        <v>5</v>
      </c>
      <c r="G2" s="1" t="s">
        <v>6</v>
      </c>
      <c r="H2" s="134" t="s">
        <v>50</v>
      </c>
      <c r="I2" s="134"/>
    </row>
    <row r="3" spans="1:13" x14ac:dyDescent="0.25">
      <c r="A3" s="1" t="s">
        <v>0</v>
      </c>
      <c r="B3" s="2">
        <v>6</v>
      </c>
      <c r="C3" s="2">
        <v>7</v>
      </c>
      <c r="E3" s="1" t="s">
        <v>3</v>
      </c>
      <c r="F3" s="2">
        <v>14</v>
      </c>
      <c r="G3" s="2">
        <v>15</v>
      </c>
      <c r="H3" s="137" t="s">
        <v>162</v>
      </c>
      <c r="I3" s="137"/>
    </row>
    <row r="4" spans="1:13" x14ac:dyDescent="0.25">
      <c r="A4" s="1" t="s">
        <v>1</v>
      </c>
      <c r="B4" s="2">
        <v>8</v>
      </c>
      <c r="C4" s="2">
        <v>9</v>
      </c>
      <c r="E4" s="1" t="s">
        <v>4</v>
      </c>
      <c r="F4" s="2">
        <v>16</v>
      </c>
      <c r="G4" s="2">
        <v>17</v>
      </c>
      <c r="H4" s="44" t="s">
        <v>52</v>
      </c>
      <c r="I4" s="1" t="s">
        <v>51</v>
      </c>
    </row>
    <row r="5" spans="1:13" x14ac:dyDescent="0.25">
      <c r="A5" s="1" t="s">
        <v>26</v>
      </c>
      <c r="B5" s="2">
        <v>10</v>
      </c>
      <c r="C5" s="2">
        <v>11</v>
      </c>
      <c r="E5" s="1" t="s">
        <v>54</v>
      </c>
      <c r="F5" s="2">
        <v>18</v>
      </c>
      <c r="G5" s="2">
        <v>34</v>
      </c>
      <c r="H5" s="44" t="s">
        <v>52</v>
      </c>
      <c r="I5" s="1" t="s">
        <v>51</v>
      </c>
    </row>
    <row r="6" spans="1:13" x14ac:dyDescent="0.25">
      <c r="A6" s="1" t="s">
        <v>2</v>
      </c>
      <c r="B6" s="2">
        <v>12</v>
      </c>
      <c r="C6" s="2">
        <v>13</v>
      </c>
    </row>
    <row r="7" spans="1:13" x14ac:dyDescent="0.25">
      <c r="A7" s="1" t="s">
        <v>3</v>
      </c>
      <c r="B7" s="2">
        <v>14</v>
      </c>
      <c r="C7" s="2">
        <v>15</v>
      </c>
    </row>
    <row r="8" spans="1:13" x14ac:dyDescent="0.25">
      <c r="A8" s="1" t="s">
        <v>4</v>
      </c>
      <c r="B8" s="2">
        <v>16</v>
      </c>
      <c r="C8" s="2">
        <v>17</v>
      </c>
      <c r="E8" s="1" t="s">
        <v>24</v>
      </c>
      <c r="F8" s="2" t="s">
        <v>14</v>
      </c>
      <c r="G8" s="2" t="s">
        <v>15</v>
      </c>
    </row>
    <row r="9" spans="1:13" x14ac:dyDescent="0.25">
      <c r="A9" s="1" t="s">
        <v>54</v>
      </c>
      <c r="B9" s="2">
        <v>18</v>
      </c>
      <c r="C9" s="2">
        <v>34</v>
      </c>
    </row>
    <row r="10" spans="1:13" x14ac:dyDescent="0.25">
      <c r="A10" s="1" t="s">
        <v>49</v>
      </c>
      <c r="B10" s="2">
        <v>35</v>
      </c>
      <c r="C10" s="2">
        <v>50</v>
      </c>
    </row>
    <row r="12" spans="1:13" ht="21" x14ac:dyDescent="0.35">
      <c r="A12" s="135" t="s">
        <v>20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3"/>
      <c r="M12" s="3"/>
    </row>
    <row r="13" spans="1:13" x14ac:dyDescent="0.25">
      <c r="A13" s="1"/>
      <c r="B13" s="136" t="s">
        <v>14</v>
      </c>
      <c r="C13" s="136"/>
      <c r="D13" s="136"/>
      <c r="E13" s="136"/>
      <c r="F13" s="136"/>
      <c r="G13" s="136"/>
      <c r="H13" s="136"/>
      <c r="I13" s="1"/>
      <c r="J13" s="1"/>
      <c r="K13" s="1"/>
    </row>
    <row r="14" spans="1:13" x14ac:dyDescent="0.25">
      <c r="A14" s="1" t="s">
        <v>0</v>
      </c>
      <c r="B14" s="76">
        <v>-25</v>
      </c>
      <c r="C14" s="76">
        <v>-30</v>
      </c>
      <c r="D14" s="76">
        <v>-35</v>
      </c>
      <c r="E14" s="76">
        <v>-40</v>
      </c>
      <c r="F14" s="76">
        <f ca="1">-INDIRECT(ADDRESS(ROW(),COLUMN()-1))</f>
        <v>40</v>
      </c>
      <c r="G14" s="4"/>
      <c r="H14" s="1"/>
      <c r="I14" s="1"/>
      <c r="J14" s="1"/>
    </row>
    <row r="15" spans="1:13" x14ac:dyDescent="0.25">
      <c r="A15" s="1" t="s">
        <v>1</v>
      </c>
      <c r="B15" s="76">
        <v>-30</v>
      </c>
      <c r="C15" s="76">
        <v>-35</v>
      </c>
      <c r="D15" s="76">
        <v>-40</v>
      </c>
      <c r="E15" s="76">
        <v>-45</v>
      </c>
      <c r="F15" s="76">
        <f ca="1">-INDIRECT(ADDRESS(ROW(),COLUMN()-1))</f>
        <v>45</v>
      </c>
      <c r="G15" s="4"/>
      <c r="H15" s="1"/>
      <c r="I15" s="1"/>
      <c r="J15" s="1"/>
    </row>
    <row r="16" spans="1:13" x14ac:dyDescent="0.25">
      <c r="A16" s="1" t="s">
        <v>26</v>
      </c>
      <c r="B16" s="76">
        <v>-30</v>
      </c>
      <c r="C16" s="76">
        <v>-35</v>
      </c>
      <c r="D16" s="76">
        <v>-40</v>
      </c>
      <c r="E16" s="76">
        <v>-45</v>
      </c>
      <c r="F16" s="76">
        <v>-50</v>
      </c>
      <c r="G16" s="76">
        <f ca="1">-INDIRECT(ADDRESS(ROW(),COLUMN()-1))</f>
        <v>50</v>
      </c>
      <c r="H16" s="4"/>
      <c r="I16" s="1"/>
      <c r="J16" s="1"/>
      <c r="K16" s="1"/>
    </row>
    <row r="17" spans="1:13" x14ac:dyDescent="0.25">
      <c r="A17" s="1" t="s">
        <v>2</v>
      </c>
      <c r="B17" s="76">
        <v>-40</v>
      </c>
      <c r="C17" s="76">
        <v>-45</v>
      </c>
      <c r="D17" s="76">
        <v>-50</v>
      </c>
      <c r="E17" s="76">
        <v>-55</v>
      </c>
      <c r="F17" s="76">
        <v>-60</v>
      </c>
      <c r="G17" s="76">
        <f ca="1">-INDIRECT(ADDRESS(ROW(),COLUMN()-1))</f>
        <v>60</v>
      </c>
      <c r="H17" s="4"/>
      <c r="I17" s="1"/>
      <c r="J17" s="1"/>
      <c r="K17" s="1"/>
    </row>
    <row r="18" spans="1:13" x14ac:dyDescent="0.25">
      <c r="A18" s="1" t="s">
        <v>3</v>
      </c>
      <c r="B18" s="76">
        <v>-48</v>
      </c>
      <c r="C18" s="76">
        <v>-52</v>
      </c>
      <c r="D18" s="76">
        <v>-56</v>
      </c>
      <c r="E18" s="76">
        <v>-60</v>
      </c>
      <c r="F18" s="76">
        <v>-65</v>
      </c>
      <c r="G18" s="76">
        <f ca="1">-INDIRECT(ADDRESS(ROW(),COLUMN()-1))</f>
        <v>65</v>
      </c>
      <c r="H18" s="1"/>
      <c r="I18" s="1"/>
      <c r="J18" s="1"/>
      <c r="K18" s="1"/>
    </row>
    <row r="19" spans="1:13" x14ac:dyDescent="0.25">
      <c r="A19" s="1" t="s">
        <v>4</v>
      </c>
      <c r="B19" s="76">
        <v>-52</v>
      </c>
      <c r="C19" s="76">
        <v>-56</v>
      </c>
      <c r="D19" s="76">
        <v>-60</v>
      </c>
      <c r="E19" s="76">
        <v>-65</v>
      </c>
      <c r="F19" s="76">
        <v>-70</v>
      </c>
      <c r="G19" s="76">
        <v>-75</v>
      </c>
      <c r="H19" s="76">
        <f ca="1">-INDIRECT(ADDRESS(ROW(),COLUMN()-1))</f>
        <v>75</v>
      </c>
      <c r="I19" s="1"/>
      <c r="J19" s="1"/>
      <c r="K19" s="1"/>
    </row>
    <row r="20" spans="1:13" x14ac:dyDescent="0.25">
      <c r="A20" s="1" t="s">
        <v>54</v>
      </c>
      <c r="B20" s="76">
        <v>-56</v>
      </c>
      <c r="C20" s="76">
        <v>-60</v>
      </c>
      <c r="D20" s="76">
        <v>-65</v>
      </c>
      <c r="E20" s="76">
        <v>-70</v>
      </c>
      <c r="F20" s="76">
        <v>-75</v>
      </c>
      <c r="G20" s="76">
        <f ca="1">-INDIRECT(ADDRESS(ROW(),COLUMN()-1))</f>
        <v>75</v>
      </c>
      <c r="H20" s="1"/>
      <c r="I20" s="1"/>
      <c r="J20" s="1"/>
    </row>
    <row r="21" spans="1:13" x14ac:dyDescent="0.25">
      <c r="A21" s="1" t="s">
        <v>49</v>
      </c>
      <c r="B21" s="76">
        <v>-60</v>
      </c>
      <c r="C21" s="76">
        <v>-65</v>
      </c>
      <c r="D21" s="76">
        <v>-70</v>
      </c>
      <c r="E21" s="76">
        <v>-75</v>
      </c>
      <c r="F21" s="76">
        <v>75</v>
      </c>
      <c r="G21" s="1"/>
      <c r="H21" s="1"/>
      <c r="I21" s="1"/>
      <c r="J21" s="1"/>
      <c r="K21" s="1"/>
    </row>
    <row r="22" spans="1:13" x14ac:dyDescent="0.25">
      <c r="A22" s="1"/>
      <c r="B22" s="2"/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x14ac:dyDescent="0.25">
      <c r="A23" s="1"/>
      <c r="B23" s="133" t="s">
        <v>15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"/>
      <c r="M23" s="1"/>
    </row>
    <row r="24" spans="1:13" x14ac:dyDescent="0.25">
      <c r="A24" s="1" t="s">
        <v>0</v>
      </c>
      <c r="B24" s="73">
        <v>-25</v>
      </c>
      <c r="C24" s="73">
        <v>-30</v>
      </c>
      <c r="D24" s="73">
        <v>-35</v>
      </c>
      <c r="E24" s="73">
        <v>-40</v>
      </c>
      <c r="F24" s="73">
        <f ca="1">-INDIRECT(ADDRESS(ROW(),COLUMN()-1))</f>
        <v>40</v>
      </c>
      <c r="G24" s="4"/>
      <c r="H24" s="4"/>
      <c r="I24" s="4"/>
      <c r="J24" s="4"/>
      <c r="K24" s="1"/>
    </row>
    <row r="25" spans="1:13" x14ac:dyDescent="0.25">
      <c r="A25" s="1" t="s">
        <v>1</v>
      </c>
      <c r="B25" s="73">
        <v>-30</v>
      </c>
      <c r="C25" s="73">
        <v>-35</v>
      </c>
      <c r="D25" s="73">
        <v>-40</v>
      </c>
      <c r="E25" s="73">
        <v>-45</v>
      </c>
      <c r="F25" s="73">
        <f ca="1">-INDIRECT(ADDRESS(ROW(),COLUMN()-1))</f>
        <v>45</v>
      </c>
      <c r="G25" s="4"/>
      <c r="H25" s="4"/>
      <c r="I25" s="4"/>
      <c r="J25" s="4"/>
    </row>
    <row r="26" spans="1:13" x14ac:dyDescent="0.25">
      <c r="A26" s="1" t="s">
        <v>26</v>
      </c>
      <c r="B26" s="75">
        <v>-30</v>
      </c>
      <c r="C26" s="75">
        <v>-35</v>
      </c>
      <c r="D26" s="73">
        <v>-40</v>
      </c>
      <c r="E26" s="73">
        <v>-45</v>
      </c>
      <c r="F26" s="73">
        <v>-50</v>
      </c>
      <c r="G26" s="73">
        <f ca="1">-INDIRECT(ADDRESS(ROW(),COLUMN()-1))</f>
        <v>50</v>
      </c>
      <c r="H26" s="4"/>
      <c r="I26" s="4"/>
      <c r="J26" s="4"/>
      <c r="K26" s="4"/>
    </row>
    <row r="27" spans="1:13" x14ac:dyDescent="0.25">
      <c r="A27" s="1" t="s">
        <v>2</v>
      </c>
      <c r="B27" s="73">
        <v>-40</v>
      </c>
      <c r="C27" s="73">
        <v>-45</v>
      </c>
      <c r="D27" s="73">
        <v>-50</v>
      </c>
      <c r="E27" s="73">
        <v>-55</v>
      </c>
      <c r="F27" s="73">
        <v>-60</v>
      </c>
      <c r="G27" s="73">
        <v>-65</v>
      </c>
      <c r="H27" s="73">
        <f ca="1">-INDIRECT(ADDRESS(ROW(),COLUMN()-1))</f>
        <v>65</v>
      </c>
      <c r="I27" s="4"/>
      <c r="J27" s="4"/>
      <c r="K27" s="4"/>
    </row>
    <row r="28" spans="1:13" x14ac:dyDescent="0.25">
      <c r="A28" s="1" t="s">
        <v>3</v>
      </c>
      <c r="B28" s="73">
        <v>-48</v>
      </c>
      <c r="C28" s="73">
        <v>-52</v>
      </c>
      <c r="D28" s="73">
        <v>-56</v>
      </c>
      <c r="E28" s="73">
        <v>-60</v>
      </c>
      <c r="F28" s="73">
        <v>-65</v>
      </c>
      <c r="G28" s="73">
        <v>-70</v>
      </c>
      <c r="H28" s="73">
        <v>-75</v>
      </c>
      <c r="I28" s="73">
        <f t="shared" ref="I28" ca="1" si="0">-INDIRECT(ADDRESS(ROW(),COLUMN()-1))</f>
        <v>75</v>
      </c>
      <c r="J28" s="4"/>
      <c r="K28" s="4"/>
    </row>
    <row r="29" spans="1:13" x14ac:dyDescent="0.25">
      <c r="A29" s="1" t="s">
        <v>4</v>
      </c>
      <c r="B29" s="75">
        <v>-52</v>
      </c>
      <c r="C29" s="75">
        <v>-56</v>
      </c>
      <c r="D29" s="75">
        <v>-60</v>
      </c>
      <c r="E29" s="75">
        <v>-65</v>
      </c>
      <c r="F29" s="75">
        <v>-70</v>
      </c>
      <c r="G29" s="75">
        <v>-75</v>
      </c>
      <c r="H29" s="75">
        <v>-80</v>
      </c>
      <c r="I29" s="75">
        <v>-85</v>
      </c>
      <c r="J29" s="75">
        <v>-90</v>
      </c>
      <c r="K29" s="75">
        <f ca="1">-INDIRECT(ADDRESS(ROW(),COLUMN()-1))</f>
        <v>90</v>
      </c>
    </row>
    <row r="30" spans="1:13" x14ac:dyDescent="0.25">
      <c r="A30" s="1" t="s">
        <v>54</v>
      </c>
      <c r="B30" s="75">
        <v>-56</v>
      </c>
      <c r="C30" s="75">
        <v>-60</v>
      </c>
      <c r="D30" s="75">
        <v>-65</v>
      </c>
      <c r="E30" s="75">
        <v>-70</v>
      </c>
      <c r="F30" s="75">
        <v>-75</v>
      </c>
      <c r="G30" s="75">
        <v>-80</v>
      </c>
      <c r="H30" s="75">
        <v>-85</v>
      </c>
      <c r="I30" s="75">
        <v>-90</v>
      </c>
      <c r="J30" s="75">
        <f ca="1">-INDIRECT(ADDRESS(ROW(),COLUMN()-1))</f>
        <v>90</v>
      </c>
    </row>
    <row r="31" spans="1:13" x14ac:dyDescent="0.25">
      <c r="A31" s="1" t="s">
        <v>49</v>
      </c>
      <c r="B31" s="73">
        <v>-60</v>
      </c>
      <c r="C31" s="73">
        <v>-65</v>
      </c>
      <c r="D31" s="73">
        <v>-70</v>
      </c>
      <c r="E31" s="73">
        <v>-75</v>
      </c>
      <c r="F31" s="73">
        <v>-80</v>
      </c>
      <c r="G31" s="73">
        <v>-85</v>
      </c>
      <c r="H31" s="73">
        <v>-90</v>
      </c>
      <c r="I31" s="73">
        <v>90</v>
      </c>
      <c r="J31" s="1"/>
      <c r="K31" s="1"/>
    </row>
  </sheetData>
  <sheetProtection password="CDED" sheet="1" objects="1" scenarios="1" selectLockedCells="1"/>
  <mergeCells count="7">
    <mergeCell ref="B23:K23"/>
    <mergeCell ref="A1:C1"/>
    <mergeCell ref="A12:K12"/>
    <mergeCell ref="H2:I2"/>
    <mergeCell ref="B13:H13"/>
    <mergeCell ref="E1:I1"/>
    <mergeCell ref="H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71"/>
  <sheetViews>
    <sheetView workbookViewId="0">
      <pane xSplit="3" ySplit="1" topLeftCell="D2" activePane="bottomRight" state="frozen"/>
      <selection activeCell="B2" sqref="B2"/>
      <selection pane="topRight" activeCell="B2" sqref="B2"/>
      <selection pane="bottomLeft" activeCell="B2" sqref="B2"/>
      <selection pane="bottomRight" activeCell="B2" sqref="B2"/>
    </sheetView>
  </sheetViews>
  <sheetFormatPr baseColWidth="10" defaultColWidth="9.140625" defaultRowHeight="15" x14ac:dyDescent="0.25"/>
  <cols>
    <col min="1" max="1" width="3" style="8" bestFit="1" customWidth="1"/>
    <col min="2" max="3" width="21.42578125" style="8" customWidth="1"/>
    <col min="4" max="4" width="10.7109375" style="8" customWidth="1"/>
    <col min="5" max="5" width="9.42578125" style="8" bestFit="1" customWidth="1"/>
    <col min="6" max="6" width="10.7109375" style="8" bestFit="1" customWidth="1"/>
    <col min="7" max="7" width="10.28515625" style="8" bestFit="1" customWidth="1"/>
    <col min="8" max="8" width="6.7109375" style="52" bestFit="1" customWidth="1"/>
    <col min="9" max="9" width="10.28515625" style="10" customWidth="1"/>
    <col min="10" max="11" width="20" style="8" bestFit="1" customWidth="1"/>
    <col min="12" max="12" width="30.7109375" style="8" customWidth="1"/>
    <col min="13" max="13" width="3.28515625" style="8" bestFit="1" customWidth="1"/>
    <col min="14" max="14" width="2" style="8" hidden="1" customWidth="1"/>
    <col min="15" max="15" width="5.7109375" style="8" hidden="1" customWidth="1"/>
    <col min="16" max="16" width="6.42578125" style="8" hidden="1" customWidth="1"/>
    <col min="17" max="17" width="6.28515625" style="8" hidden="1" customWidth="1"/>
    <col min="18" max="18" width="6.140625" style="8" hidden="1" customWidth="1"/>
    <col min="19" max="16384" width="9.140625" style="8"/>
  </cols>
  <sheetData>
    <row r="1" spans="1:18" s="7" customFormat="1" ht="32.25" thickBot="1" x14ac:dyDescent="0.3">
      <c r="B1" s="20" t="s">
        <v>16</v>
      </c>
      <c r="C1" s="21" t="s">
        <v>17</v>
      </c>
      <c r="D1" s="22" t="s">
        <v>25</v>
      </c>
      <c r="E1" s="22" t="s">
        <v>24</v>
      </c>
      <c r="F1" s="22" t="s">
        <v>18</v>
      </c>
      <c r="G1" s="22" t="s">
        <v>161</v>
      </c>
      <c r="H1" s="22" t="s">
        <v>50</v>
      </c>
      <c r="I1" s="129" t="s">
        <v>27</v>
      </c>
      <c r="J1" s="83" t="s">
        <v>199</v>
      </c>
      <c r="K1" s="87" t="s">
        <v>41</v>
      </c>
      <c r="L1" s="40" t="s">
        <v>28</v>
      </c>
      <c r="M1" s="127"/>
      <c r="N1" s="127"/>
      <c r="O1" s="127" t="s">
        <v>42</v>
      </c>
      <c r="P1" s="127" t="s">
        <v>43</v>
      </c>
      <c r="Q1" s="127" t="s">
        <v>44</v>
      </c>
      <c r="R1" s="127" t="s">
        <v>46</v>
      </c>
    </row>
    <row r="2" spans="1:18" x14ac:dyDescent="0.25">
      <c r="A2" s="123" t="str">
        <f>IF(ISTEXT(B2),IF(ISNUMBER(A1),A1+1,1),"")</f>
        <v/>
      </c>
      <c r="B2" s="130"/>
      <c r="C2" s="111"/>
      <c r="D2" s="111"/>
      <c r="E2" s="111"/>
      <c r="F2" s="120"/>
      <c r="G2" s="45" t="str">
        <f t="shared" ref="G2" ca="1" si="0">IF(OR(ISBLANK(E2),ISBLANK(F2)),"",INDEX(tabSD,MATCH(IF(MONTH(NOW())&lt;9,YEAR(NOW())-1,YEAR(NOW()))-YEAR(F2),INDEX(tabSD,,2)),1))</f>
        <v/>
      </c>
      <c r="H2" s="64" t="str">
        <f t="shared" ref="H2:H65" ca="1" si="1">IF(G2="Cadets","hc","")</f>
        <v/>
      </c>
      <c r="I2" s="131"/>
      <c r="J2" s="91" t="str">
        <f ca="1">IF(M2="ü","Championnat de France","")</f>
        <v/>
      </c>
      <c r="K2" s="88"/>
      <c r="L2" s="41"/>
      <c r="M2" s="37" t="str">
        <f ca="1">IF(AND(O2:R2),"ü","û")</f>
        <v>û</v>
      </c>
      <c r="N2" s="16">
        <f ca="1">COUNTA(B2:I2)</f>
        <v>2</v>
      </c>
      <c r="O2" s="16" t="b">
        <f ca="1">OR(N2=0,N2=8)</f>
        <v>0</v>
      </c>
      <c r="P2" s="16" t="b">
        <f>IF(LEN(D2)=9,AND(IFERROR(VALUE(LEFT(D2,8))&gt;0,FALSE),ISTEXT(RIGHT(D2,1))),FALSE)</f>
        <v>0</v>
      </c>
      <c r="Q2" s="17" t="b">
        <f t="shared" ref="Q2:Q65" ca="1" si="2">IF(ISNUMBER(F2),AND(F2&gt;=DATE(IF(MONTH(NOW())&lt;9,YEAR(NOW())-1,YEAR(NOW()))-VLOOKUP(G2,tabSD,3,FALSE),1,1),F2&lt;=DATE(IF(MONTH(NOW())&lt;9,YEAR(NOW())-1,YEAR(NOW()))-VLOOKUP(G2,tabSD,2,FALSE),12,31)),FALSE)</f>
        <v>0</v>
      </c>
      <c r="R2" s="30" t="b">
        <f ca="1">IFERROR(HLOOKUP(I2,INDIRECT("lp"&amp;LOWER(LEFT(E2,1))&amp;G2),1,FALSE),FALSE)</f>
        <v>0</v>
      </c>
    </row>
    <row r="3" spans="1:18" x14ac:dyDescent="0.25">
      <c r="A3" s="124" t="str">
        <f t="shared" ref="A3:A66" si="3">IF(ISTEXT(B3),IF(ISNUMBER(A2),A2+1,1),"")</f>
        <v/>
      </c>
      <c r="B3" s="107"/>
      <c r="C3" s="108"/>
      <c r="D3" s="108"/>
      <c r="E3" s="108"/>
      <c r="F3" s="103"/>
      <c r="G3" s="5" t="str">
        <f t="shared" ref="G3:G66" ca="1" si="4">IF(OR(ISBLANK(E3),ISBLANK(F3)),"",INDEX(tabSD,MATCH(IF(MONTH(NOW())&lt;9,YEAR(NOW())-1,YEAR(NOW()))-YEAR(F3),INDEX(tabSD,,2)),1))</f>
        <v/>
      </c>
      <c r="H3" s="50" t="str">
        <f t="shared" ca="1" si="1"/>
        <v/>
      </c>
      <c r="I3" s="85"/>
      <c r="J3" s="92" t="str">
        <f t="shared" ref="J3:J66" ca="1" si="5">IF(M3="ü","Championnat de France","")</f>
        <v/>
      </c>
      <c r="K3" s="89"/>
      <c r="L3" s="42"/>
      <c r="M3" s="38" t="str">
        <f t="shared" ref="M3:M66" ca="1" si="6">IF(AND(O3:R3),"ü","û")</f>
        <v>û</v>
      </c>
      <c r="N3" s="16">
        <f t="shared" ref="N3:N66" ca="1" si="7">COUNTA(B3:I3)</f>
        <v>2</v>
      </c>
      <c r="O3" s="16" t="b">
        <f t="shared" ref="O3:O66" ca="1" si="8">OR(N3=0,N3=8)</f>
        <v>0</v>
      </c>
      <c r="P3" s="16" t="b">
        <f t="shared" ref="P3:P66" si="9">IF(LEN(D3)=9,AND(IFERROR(VALUE(LEFT(D3,8))&gt;0,FALSE),ISTEXT(RIGHT(D3,1))),FALSE)</f>
        <v>0</v>
      </c>
      <c r="Q3" s="17" t="b">
        <f t="shared" ca="1" si="2"/>
        <v>0</v>
      </c>
      <c r="R3" s="30" t="b">
        <f t="shared" ref="R3:R66" ca="1" si="10">IFERROR(HLOOKUP(I3,INDIRECT("lp"&amp;LOWER(LEFT(E3,1))&amp;G3),1,FALSE),FALSE)</f>
        <v>0</v>
      </c>
    </row>
    <row r="4" spans="1:18" x14ac:dyDescent="0.25">
      <c r="A4" s="124" t="str">
        <f t="shared" si="3"/>
        <v/>
      </c>
      <c r="B4" s="107"/>
      <c r="C4" s="108"/>
      <c r="D4" s="108"/>
      <c r="E4" s="108"/>
      <c r="F4" s="103"/>
      <c r="G4" s="5" t="str">
        <f t="shared" ca="1" si="4"/>
        <v/>
      </c>
      <c r="H4" s="50" t="str">
        <f t="shared" ca="1" si="1"/>
        <v/>
      </c>
      <c r="I4" s="85"/>
      <c r="J4" s="92" t="str">
        <f t="shared" ca="1" si="5"/>
        <v/>
      </c>
      <c r="K4" s="89"/>
      <c r="L4" s="42"/>
      <c r="M4" s="38" t="str">
        <f t="shared" ca="1" si="6"/>
        <v>û</v>
      </c>
      <c r="N4" s="16">
        <f t="shared" ca="1" si="7"/>
        <v>2</v>
      </c>
      <c r="O4" s="16" t="b">
        <f t="shared" ca="1" si="8"/>
        <v>0</v>
      </c>
      <c r="P4" s="16" t="b">
        <f t="shared" si="9"/>
        <v>0</v>
      </c>
      <c r="Q4" s="17" t="b">
        <f t="shared" ca="1" si="2"/>
        <v>0</v>
      </c>
      <c r="R4" s="30" t="b">
        <f t="shared" ca="1" si="10"/>
        <v>0</v>
      </c>
    </row>
    <row r="5" spans="1:18" x14ac:dyDescent="0.25">
      <c r="A5" s="124" t="str">
        <f t="shared" si="3"/>
        <v/>
      </c>
      <c r="B5" s="107"/>
      <c r="C5" s="108"/>
      <c r="D5" s="108"/>
      <c r="E5" s="108"/>
      <c r="F5" s="103"/>
      <c r="G5" s="5" t="str">
        <f t="shared" ca="1" si="4"/>
        <v/>
      </c>
      <c r="H5" s="50" t="str">
        <f t="shared" ca="1" si="1"/>
        <v/>
      </c>
      <c r="I5" s="85"/>
      <c r="J5" s="92" t="str">
        <f t="shared" ca="1" si="5"/>
        <v/>
      </c>
      <c r="K5" s="89"/>
      <c r="L5" s="42"/>
      <c r="M5" s="38" t="str">
        <f t="shared" ca="1" si="6"/>
        <v>û</v>
      </c>
      <c r="N5" s="16">
        <f t="shared" ca="1" si="7"/>
        <v>2</v>
      </c>
      <c r="O5" s="16" t="b">
        <f t="shared" ca="1" si="8"/>
        <v>0</v>
      </c>
      <c r="P5" s="16" t="b">
        <f t="shared" si="9"/>
        <v>0</v>
      </c>
      <c r="Q5" s="17" t="b">
        <f t="shared" ca="1" si="2"/>
        <v>0</v>
      </c>
      <c r="R5" s="30" t="b">
        <f t="shared" ca="1" si="10"/>
        <v>0</v>
      </c>
    </row>
    <row r="6" spans="1:18" x14ac:dyDescent="0.25">
      <c r="A6" s="124" t="str">
        <f t="shared" si="3"/>
        <v/>
      </c>
      <c r="B6" s="107"/>
      <c r="C6" s="108"/>
      <c r="D6" s="108"/>
      <c r="E6" s="108"/>
      <c r="F6" s="103"/>
      <c r="G6" s="5" t="str">
        <f t="shared" ca="1" si="4"/>
        <v/>
      </c>
      <c r="H6" s="50" t="str">
        <f t="shared" ca="1" si="1"/>
        <v/>
      </c>
      <c r="I6" s="85"/>
      <c r="J6" s="92" t="str">
        <f t="shared" ca="1" si="5"/>
        <v/>
      </c>
      <c r="K6" s="89"/>
      <c r="L6" s="42"/>
      <c r="M6" s="38" t="str">
        <f t="shared" ca="1" si="6"/>
        <v>û</v>
      </c>
      <c r="N6" s="16">
        <f t="shared" ca="1" si="7"/>
        <v>2</v>
      </c>
      <c r="O6" s="16" t="b">
        <f t="shared" ca="1" si="8"/>
        <v>0</v>
      </c>
      <c r="P6" s="16" t="b">
        <f t="shared" si="9"/>
        <v>0</v>
      </c>
      <c r="Q6" s="17" t="b">
        <f t="shared" ca="1" si="2"/>
        <v>0</v>
      </c>
      <c r="R6" s="30" t="b">
        <f t="shared" ca="1" si="10"/>
        <v>0</v>
      </c>
    </row>
    <row r="7" spans="1:18" x14ac:dyDescent="0.25">
      <c r="A7" s="124" t="str">
        <f t="shared" si="3"/>
        <v/>
      </c>
      <c r="B7" s="107"/>
      <c r="C7" s="108"/>
      <c r="D7" s="108"/>
      <c r="E7" s="108"/>
      <c r="F7" s="103"/>
      <c r="G7" s="5" t="str">
        <f t="shared" ca="1" si="4"/>
        <v/>
      </c>
      <c r="H7" s="50" t="str">
        <f t="shared" ca="1" si="1"/>
        <v/>
      </c>
      <c r="I7" s="85"/>
      <c r="J7" s="92" t="str">
        <f t="shared" ca="1" si="5"/>
        <v/>
      </c>
      <c r="K7" s="89"/>
      <c r="L7" s="42"/>
      <c r="M7" s="38" t="str">
        <f t="shared" ca="1" si="6"/>
        <v>û</v>
      </c>
      <c r="N7" s="16">
        <f t="shared" ca="1" si="7"/>
        <v>2</v>
      </c>
      <c r="O7" s="16" t="b">
        <f t="shared" ca="1" si="8"/>
        <v>0</v>
      </c>
      <c r="P7" s="16" t="b">
        <f t="shared" si="9"/>
        <v>0</v>
      </c>
      <c r="Q7" s="17" t="b">
        <f t="shared" ca="1" si="2"/>
        <v>0</v>
      </c>
      <c r="R7" s="30" t="b">
        <f t="shared" ca="1" si="10"/>
        <v>0</v>
      </c>
    </row>
    <row r="8" spans="1:18" x14ac:dyDescent="0.25">
      <c r="A8" s="124" t="str">
        <f t="shared" si="3"/>
        <v/>
      </c>
      <c r="B8" s="107"/>
      <c r="C8" s="108"/>
      <c r="D8" s="108"/>
      <c r="E8" s="108"/>
      <c r="F8" s="103"/>
      <c r="G8" s="5" t="str">
        <f t="shared" ca="1" si="4"/>
        <v/>
      </c>
      <c r="H8" s="50" t="str">
        <f t="shared" ca="1" si="1"/>
        <v/>
      </c>
      <c r="I8" s="85"/>
      <c r="J8" s="92" t="str">
        <f t="shared" ca="1" si="5"/>
        <v/>
      </c>
      <c r="K8" s="89"/>
      <c r="L8" s="42"/>
      <c r="M8" s="38" t="str">
        <f t="shared" ca="1" si="6"/>
        <v>û</v>
      </c>
      <c r="N8" s="16">
        <f t="shared" ca="1" si="7"/>
        <v>2</v>
      </c>
      <c r="O8" s="16" t="b">
        <f t="shared" ca="1" si="8"/>
        <v>0</v>
      </c>
      <c r="P8" s="16" t="b">
        <f t="shared" si="9"/>
        <v>0</v>
      </c>
      <c r="Q8" s="17" t="b">
        <f t="shared" ca="1" si="2"/>
        <v>0</v>
      </c>
      <c r="R8" s="30" t="b">
        <f t="shared" ca="1" si="10"/>
        <v>0</v>
      </c>
    </row>
    <row r="9" spans="1:18" x14ac:dyDescent="0.25">
      <c r="A9" s="124" t="str">
        <f t="shared" si="3"/>
        <v/>
      </c>
      <c r="B9" s="107"/>
      <c r="C9" s="108"/>
      <c r="D9" s="108"/>
      <c r="E9" s="108"/>
      <c r="F9" s="103"/>
      <c r="G9" s="5" t="str">
        <f t="shared" ca="1" si="4"/>
        <v/>
      </c>
      <c r="H9" s="50" t="str">
        <f t="shared" ca="1" si="1"/>
        <v/>
      </c>
      <c r="I9" s="85"/>
      <c r="J9" s="92" t="str">
        <f t="shared" ca="1" si="5"/>
        <v/>
      </c>
      <c r="K9" s="89"/>
      <c r="L9" s="42"/>
      <c r="M9" s="38" t="str">
        <f t="shared" ca="1" si="6"/>
        <v>û</v>
      </c>
      <c r="N9" s="16">
        <f t="shared" ca="1" si="7"/>
        <v>2</v>
      </c>
      <c r="O9" s="16" t="b">
        <f t="shared" ca="1" si="8"/>
        <v>0</v>
      </c>
      <c r="P9" s="16" t="b">
        <f t="shared" si="9"/>
        <v>0</v>
      </c>
      <c r="Q9" s="17" t="b">
        <f t="shared" ca="1" si="2"/>
        <v>0</v>
      </c>
      <c r="R9" s="30" t="b">
        <f t="shared" ca="1" si="10"/>
        <v>0</v>
      </c>
    </row>
    <row r="10" spans="1:18" x14ac:dyDescent="0.25">
      <c r="A10" s="124" t="str">
        <f t="shared" si="3"/>
        <v/>
      </c>
      <c r="B10" s="107"/>
      <c r="C10" s="108"/>
      <c r="D10" s="108"/>
      <c r="E10" s="108"/>
      <c r="F10" s="103"/>
      <c r="G10" s="5" t="str">
        <f t="shared" ca="1" si="4"/>
        <v/>
      </c>
      <c r="H10" s="50" t="str">
        <f t="shared" ca="1" si="1"/>
        <v/>
      </c>
      <c r="I10" s="85"/>
      <c r="J10" s="92" t="str">
        <f t="shared" ca="1" si="5"/>
        <v/>
      </c>
      <c r="K10" s="89"/>
      <c r="L10" s="42"/>
      <c r="M10" s="38" t="str">
        <f t="shared" ca="1" si="6"/>
        <v>û</v>
      </c>
      <c r="N10" s="16">
        <f t="shared" ca="1" si="7"/>
        <v>2</v>
      </c>
      <c r="O10" s="16" t="b">
        <f t="shared" ca="1" si="8"/>
        <v>0</v>
      </c>
      <c r="P10" s="16" t="b">
        <f t="shared" si="9"/>
        <v>0</v>
      </c>
      <c r="Q10" s="17" t="b">
        <f t="shared" ca="1" si="2"/>
        <v>0</v>
      </c>
      <c r="R10" s="30" t="b">
        <f t="shared" ca="1" si="10"/>
        <v>0</v>
      </c>
    </row>
    <row r="11" spans="1:18" x14ac:dyDescent="0.25">
      <c r="A11" s="124" t="str">
        <f t="shared" si="3"/>
        <v/>
      </c>
      <c r="B11" s="107"/>
      <c r="C11" s="108"/>
      <c r="D11" s="108"/>
      <c r="E11" s="108"/>
      <c r="F11" s="103"/>
      <c r="G11" s="5" t="str">
        <f t="shared" ca="1" si="4"/>
        <v/>
      </c>
      <c r="H11" s="50" t="str">
        <f t="shared" ca="1" si="1"/>
        <v/>
      </c>
      <c r="I11" s="85"/>
      <c r="J11" s="92" t="str">
        <f t="shared" ca="1" si="5"/>
        <v/>
      </c>
      <c r="K11" s="89"/>
      <c r="L11" s="42"/>
      <c r="M11" s="38" t="str">
        <f t="shared" ca="1" si="6"/>
        <v>û</v>
      </c>
      <c r="N11" s="16">
        <f t="shared" ca="1" si="7"/>
        <v>2</v>
      </c>
      <c r="O11" s="16" t="b">
        <f t="shared" ca="1" si="8"/>
        <v>0</v>
      </c>
      <c r="P11" s="16" t="b">
        <f t="shared" si="9"/>
        <v>0</v>
      </c>
      <c r="Q11" s="17" t="b">
        <f t="shared" ca="1" si="2"/>
        <v>0</v>
      </c>
      <c r="R11" s="30" t="b">
        <f t="shared" ca="1" si="10"/>
        <v>0</v>
      </c>
    </row>
    <row r="12" spans="1:18" x14ac:dyDescent="0.25">
      <c r="A12" s="124" t="str">
        <f t="shared" si="3"/>
        <v/>
      </c>
      <c r="B12" s="107"/>
      <c r="C12" s="108"/>
      <c r="D12" s="108"/>
      <c r="E12" s="108"/>
      <c r="F12" s="103"/>
      <c r="G12" s="5" t="str">
        <f t="shared" ca="1" si="4"/>
        <v/>
      </c>
      <c r="H12" s="50" t="str">
        <f t="shared" ca="1" si="1"/>
        <v/>
      </c>
      <c r="I12" s="85"/>
      <c r="J12" s="92" t="str">
        <f t="shared" ca="1" si="5"/>
        <v/>
      </c>
      <c r="K12" s="89"/>
      <c r="L12" s="42"/>
      <c r="M12" s="38" t="str">
        <f t="shared" ca="1" si="6"/>
        <v>û</v>
      </c>
      <c r="N12" s="16">
        <f t="shared" ca="1" si="7"/>
        <v>2</v>
      </c>
      <c r="O12" s="16" t="b">
        <f t="shared" ca="1" si="8"/>
        <v>0</v>
      </c>
      <c r="P12" s="16" t="b">
        <f t="shared" si="9"/>
        <v>0</v>
      </c>
      <c r="Q12" s="17" t="b">
        <f t="shared" ca="1" si="2"/>
        <v>0</v>
      </c>
      <c r="R12" s="30" t="b">
        <f t="shared" ca="1" si="10"/>
        <v>0</v>
      </c>
    </row>
    <row r="13" spans="1:18" x14ac:dyDescent="0.25">
      <c r="A13" s="124" t="str">
        <f t="shared" si="3"/>
        <v/>
      </c>
      <c r="B13" s="107"/>
      <c r="C13" s="108"/>
      <c r="D13" s="108"/>
      <c r="E13" s="108"/>
      <c r="F13" s="103"/>
      <c r="G13" s="5" t="str">
        <f t="shared" ca="1" si="4"/>
        <v/>
      </c>
      <c r="H13" s="50" t="str">
        <f t="shared" ca="1" si="1"/>
        <v/>
      </c>
      <c r="I13" s="85"/>
      <c r="J13" s="92" t="str">
        <f t="shared" ca="1" si="5"/>
        <v/>
      </c>
      <c r="K13" s="89"/>
      <c r="L13" s="42"/>
      <c r="M13" s="38" t="str">
        <f t="shared" ca="1" si="6"/>
        <v>û</v>
      </c>
      <c r="N13" s="16">
        <f t="shared" ca="1" si="7"/>
        <v>2</v>
      </c>
      <c r="O13" s="16" t="b">
        <f t="shared" ca="1" si="8"/>
        <v>0</v>
      </c>
      <c r="P13" s="16" t="b">
        <f t="shared" si="9"/>
        <v>0</v>
      </c>
      <c r="Q13" s="17" t="b">
        <f t="shared" ca="1" si="2"/>
        <v>0</v>
      </c>
      <c r="R13" s="30" t="b">
        <f t="shared" ca="1" si="10"/>
        <v>0</v>
      </c>
    </row>
    <row r="14" spans="1:18" x14ac:dyDescent="0.25">
      <c r="A14" s="124" t="str">
        <f t="shared" si="3"/>
        <v/>
      </c>
      <c r="B14" s="107"/>
      <c r="C14" s="108"/>
      <c r="D14" s="108"/>
      <c r="E14" s="108"/>
      <c r="F14" s="103"/>
      <c r="G14" s="5" t="str">
        <f t="shared" ca="1" si="4"/>
        <v/>
      </c>
      <c r="H14" s="50" t="str">
        <f t="shared" ca="1" si="1"/>
        <v/>
      </c>
      <c r="I14" s="85"/>
      <c r="J14" s="92" t="str">
        <f t="shared" ca="1" si="5"/>
        <v/>
      </c>
      <c r="K14" s="89"/>
      <c r="L14" s="42"/>
      <c r="M14" s="38" t="str">
        <f t="shared" ca="1" si="6"/>
        <v>û</v>
      </c>
      <c r="N14" s="16">
        <f t="shared" ca="1" si="7"/>
        <v>2</v>
      </c>
      <c r="O14" s="16" t="b">
        <f t="shared" ca="1" si="8"/>
        <v>0</v>
      </c>
      <c r="P14" s="16" t="b">
        <f t="shared" si="9"/>
        <v>0</v>
      </c>
      <c r="Q14" s="17" t="b">
        <f t="shared" ca="1" si="2"/>
        <v>0</v>
      </c>
      <c r="R14" s="30" t="b">
        <f t="shared" ca="1" si="10"/>
        <v>0</v>
      </c>
    </row>
    <row r="15" spans="1:18" x14ac:dyDescent="0.25">
      <c r="A15" s="124" t="str">
        <f t="shared" si="3"/>
        <v/>
      </c>
      <c r="B15" s="107"/>
      <c r="C15" s="108"/>
      <c r="D15" s="108"/>
      <c r="E15" s="108"/>
      <c r="F15" s="103"/>
      <c r="G15" s="5" t="str">
        <f t="shared" ca="1" si="4"/>
        <v/>
      </c>
      <c r="H15" s="50" t="str">
        <f t="shared" ca="1" si="1"/>
        <v/>
      </c>
      <c r="I15" s="85"/>
      <c r="J15" s="92" t="str">
        <f t="shared" ca="1" si="5"/>
        <v/>
      </c>
      <c r="K15" s="89"/>
      <c r="L15" s="42"/>
      <c r="M15" s="38" t="str">
        <f t="shared" ca="1" si="6"/>
        <v>û</v>
      </c>
      <c r="N15" s="16">
        <f t="shared" ca="1" si="7"/>
        <v>2</v>
      </c>
      <c r="O15" s="16" t="b">
        <f t="shared" ca="1" si="8"/>
        <v>0</v>
      </c>
      <c r="P15" s="16" t="b">
        <f t="shared" si="9"/>
        <v>0</v>
      </c>
      <c r="Q15" s="17" t="b">
        <f t="shared" ca="1" si="2"/>
        <v>0</v>
      </c>
      <c r="R15" s="30" t="b">
        <f t="shared" ca="1" si="10"/>
        <v>0</v>
      </c>
    </row>
    <row r="16" spans="1:18" x14ac:dyDescent="0.25">
      <c r="A16" s="124" t="str">
        <f t="shared" si="3"/>
        <v/>
      </c>
      <c r="B16" s="107"/>
      <c r="C16" s="108"/>
      <c r="D16" s="108"/>
      <c r="E16" s="108"/>
      <c r="F16" s="103"/>
      <c r="G16" s="5" t="str">
        <f t="shared" ca="1" si="4"/>
        <v/>
      </c>
      <c r="H16" s="50" t="str">
        <f t="shared" ca="1" si="1"/>
        <v/>
      </c>
      <c r="I16" s="85"/>
      <c r="J16" s="92" t="str">
        <f t="shared" ca="1" si="5"/>
        <v/>
      </c>
      <c r="K16" s="89"/>
      <c r="L16" s="42"/>
      <c r="M16" s="38" t="str">
        <f t="shared" ca="1" si="6"/>
        <v>û</v>
      </c>
      <c r="N16" s="16">
        <f t="shared" ca="1" si="7"/>
        <v>2</v>
      </c>
      <c r="O16" s="16" t="b">
        <f t="shared" ca="1" si="8"/>
        <v>0</v>
      </c>
      <c r="P16" s="16" t="b">
        <f t="shared" si="9"/>
        <v>0</v>
      </c>
      <c r="Q16" s="17" t="b">
        <f t="shared" ca="1" si="2"/>
        <v>0</v>
      </c>
      <c r="R16" s="30" t="b">
        <f t="shared" ca="1" si="10"/>
        <v>0</v>
      </c>
    </row>
    <row r="17" spans="1:18" x14ac:dyDescent="0.25">
      <c r="A17" s="124" t="str">
        <f t="shared" si="3"/>
        <v/>
      </c>
      <c r="B17" s="107"/>
      <c r="C17" s="108"/>
      <c r="D17" s="108"/>
      <c r="E17" s="108"/>
      <c r="F17" s="103"/>
      <c r="G17" s="5" t="str">
        <f t="shared" ca="1" si="4"/>
        <v/>
      </c>
      <c r="H17" s="50" t="str">
        <f t="shared" ca="1" si="1"/>
        <v/>
      </c>
      <c r="I17" s="85"/>
      <c r="J17" s="92" t="str">
        <f t="shared" ca="1" si="5"/>
        <v/>
      </c>
      <c r="K17" s="89"/>
      <c r="L17" s="42"/>
      <c r="M17" s="38" t="str">
        <f t="shared" ca="1" si="6"/>
        <v>û</v>
      </c>
      <c r="N17" s="16">
        <f t="shared" ca="1" si="7"/>
        <v>2</v>
      </c>
      <c r="O17" s="16" t="b">
        <f t="shared" ca="1" si="8"/>
        <v>0</v>
      </c>
      <c r="P17" s="16" t="b">
        <f t="shared" si="9"/>
        <v>0</v>
      </c>
      <c r="Q17" s="17" t="b">
        <f t="shared" ca="1" si="2"/>
        <v>0</v>
      </c>
      <c r="R17" s="30" t="b">
        <f t="shared" ca="1" si="10"/>
        <v>0</v>
      </c>
    </row>
    <row r="18" spans="1:18" x14ac:dyDescent="0.25">
      <c r="A18" s="124" t="str">
        <f t="shared" si="3"/>
        <v/>
      </c>
      <c r="B18" s="107"/>
      <c r="C18" s="108"/>
      <c r="D18" s="108"/>
      <c r="E18" s="108"/>
      <c r="F18" s="103"/>
      <c r="G18" s="5" t="str">
        <f t="shared" ca="1" si="4"/>
        <v/>
      </c>
      <c r="H18" s="50" t="str">
        <f t="shared" ca="1" si="1"/>
        <v/>
      </c>
      <c r="I18" s="85"/>
      <c r="J18" s="92" t="str">
        <f t="shared" ca="1" si="5"/>
        <v/>
      </c>
      <c r="K18" s="89"/>
      <c r="L18" s="42"/>
      <c r="M18" s="38" t="str">
        <f t="shared" ca="1" si="6"/>
        <v>û</v>
      </c>
      <c r="N18" s="16">
        <f t="shared" ca="1" si="7"/>
        <v>2</v>
      </c>
      <c r="O18" s="16" t="b">
        <f t="shared" ca="1" si="8"/>
        <v>0</v>
      </c>
      <c r="P18" s="16" t="b">
        <f t="shared" si="9"/>
        <v>0</v>
      </c>
      <c r="Q18" s="17" t="b">
        <f t="shared" ca="1" si="2"/>
        <v>0</v>
      </c>
      <c r="R18" s="30" t="b">
        <f t="shared" ca="1" si="10"/>
        <v>0</v>
      </c>
    </row>
    <row r="19" spans="1:18" x14ac:dyDescent="0.25">
      <c r="A19" s="124" t="str">
        <f t="shared" si="3"/>
        <v/>
      </c>
      <c r="B19" s="107"/>
      <c r="C19" s="108"/>
      <c r="D19" s="108"/>
      <c r="E19" s="108"/>
      <c r="F19" s="103"/>
      <c r="G19" s="5" t="str">
        <f t="shared" ca="1" si="4"/>
        <v/>
      </c>
      <c r="H19" s="50" t="str">
        <f t="shared" ca="1" si="1"/>
        <v/>
      </c>
      <c r="I19" s="85"/>
      <c r="J19" s="92" t="str">
        <f t="shared" ca="1" si="5"/>
        <v/>
      </c>
      <c r="K19" s="89"/>
      <c r="L19" s="42"/>
      <c r="M19" s="38" t="str">
        <f t="shared" ca="1" si="6"/>
        <v>û</v>
      </c>
      <c r="N19" s="16">
        <f t="shared" ca="1" si="7"/>
        <v>2</v>
      </c>
      <c r="O19" s="16" t="b">
        <f t="shared" ca="1" si="8"/>
        <v>0</v>
      </c>
      <c r="P19" s="16" t="b">
        <f t="shared" si="9"/>
        <v>0</v>
      </c>
      <c r="Q19" s="17" t="b">
        <f t="shared" ca="1" si="2"/>
        <v>0</v>
      </c>
      <c r="R19" s="30" t="b">
        <f t="shared" ca="1" si="10"/>
        <v>0</v>
      </c>
    </row>
    <row r="20" spans="1:18" ht="15.75" customHeight="1" x14ac:dyDescent="0.25">
      <c r="A20" s="124" t="str">
        <f t="shared" si="3"/>
        <v/>
      </c>
      <c r="B20" s="107"/>
      <c r="C20" s="108"/>
      <c r="D20" s="108"/>
      <c r="E20" s="108"/>
      <c r="F20" s="103"/>
      <c r="G20" s="5" t="str">
        <f t="shared" ca="1" si="4"/>
        <v/>
      </c>
      <c r="H20" s="50" t="str">
        <f t="shared" ca="1" si="1"/>
        <v/>
      </c>
      <c r="I20" s="85"/>
      <c r="J20" s="92" t="str">
        <f t="shared" ca="1" si="5"/>
        <v/>
      </c>
      <c r="K20" s="89"/>
      <c r="L20" s="42"/>
      <c r="M20" s="38" t="str">
        <f t="shared" ca="1" si="6"/>
        <v>û</v>
      </c>
      <c r="N20" s="16">
        <f t="shared" ca="1" si="7"/>
        <v>2</v>
      </c>
      <c r="O20" s="16" t="b">
        <f t="shared" ca="1" si="8"/>
        <v>0</v>
      </c>
      <c r="P20" s="16" t="b">
        <f t="shared" si="9"/>
        <v>0</v>
      </c>
      <c r="Q20" s="17" t="b">
        <f t="shared" ca="1" si="2"/>
        <v>0</v>
      </c>
      <c r="R20" s="30" t="b">
        <f t="shared" ca="1" si="10"/>
        <v>0</v>
      </c>
    </row>
    <row r="21" spans="1:18" ht="15.75" customHeight="1" x14ac:dyDescent="0.25">
      <c r="A21" s="124" t="str">
        <f t="shared" si="3"/>
        <v/>
      </c>
      <c r="B21" s="107"/>
      <c r="C21" s="108"/>
      <c r="D21" s="108"/>
      <c r="E21" s="108"/>
      <c r="F21" s="103"/>
      <c r="G21" s="5" t="str">
        <f t="shared" ca="1" si="4"/>
        <v/>
      </c>
      <c r="H21" s="50" t="str">
        <f t="shared" ca="1" si="1"/>
        <v/>
      </c>
      <c r="I21" s="85"/>
      <c r="J21" s="92" t="str">
        <f t="shared" ca="1" si="5"/>
        <v/>
      </c>
      <c r="K21" s="89"/>
      <c r="L21" s="42"/>
      <c r="M21" s="38" t="str">
        <f t="shared" ca="1" si="6"/>
        <v>û</v>
      </c>
      <c r="N21" s="16">
        <f t="shared" ca="1" si="7"/>
        <v>2</v>
      </c>
      <c r="O21" s="16" t="b">
        <f t="shared" ca="1" si="8"/>
        <v>0</v>
      </c>
      <c r="P21" s="16" t="b">
        <f t="shared" si="9"/>
        <v>0</v>
      </c>
      <c r="Q21" s="17" t="b">
        <f t="shared" ca="1" si="2"/>
        <v>0</v>
      </c>
      <c r="R21" s="30" t="b">
        <f t="shared" ca="1" si="10"/>
        <v>0</v>
      </c>
    </row>
    <row r="22" spans="1:18" ht="15.75" customHeight="1" x14ac:dyDescent="0.25">
      <c r="A22" s="124" t="str">
        <f t="shared" si="3"/>
        <v/>
      </c>
      <c r="B22" s="107"/>
      <c r="C22" s="108"/>
      <c r="D22" s="108"/>
      <c r="E22" s="108"/>
      <c r="F22" s="103"/>
      <c r="G22" s="5" t="str">
        <f t="shared" ca="1" si="4"/>
        <v/>
      </c>
      <c r="H22" s="50" t="str">
        <f t="shared" ca="1" si="1"/>
        <v/>
      </c>
      <c r="I22" s="85"/>
      <c r="J22" s="92" t="str">
        <f t="shared" ca="1" si="5"/>
        <v/>
      </c>
      <c r="K22" s="89"/>
      <c r="L22" s="42"/>
      <c r="M22" s="38" t="str">
        <f t="shared" ca="1" si="6"/>
        <v>û</v>
      </c>
      <c r="N22" s="16">
        <f t="shared" ca="1" si="7"/>
        <v>2</v>
      </c>
      <c r="O22" s="16" t="b">
        <f t="shared" ca="1" si="8"/>
        <v>0</v>
      </c>
      <c r="P22" s="16" t="b">
        <f t="shared" si="9"/>
        <v>0</v>
      </c>
      <c r="Q22" s="17" t="b">
        <f t="shared" ca="1" si="2"/>
        <v>0</v>
      </c>
      <c r="R22" s="30" t="b">
        <f t="shared" ca="1" si="10"/>
        <v>0</v>
      </c>
    </row>
    <row r="23" spans="1:18" x14ac:dyDescent="0.25">
      <c r="A23" s="124" t="str">
        <f t="shared" si="3"/>
        <v/>
      </c>
      <c r="B23" s="107"/>
      <c r="C23" s="108"/>
      <c r="D23" s="108"/>
      <c r="E23" s="108"/>
      <c r="F23" s="103"/>
      <c r="G23" s="5" t="str">
        <f t="shared" ca="1" si="4"/>
        <v/>
      </c>
      <c r="H23" s="50" t="str">
        <f t="shared" ca="1" si="1"/>
        <v/>
      </c>
      <c r="I23" s="85"/>
      <c r="J23" s="92" t="str">
        <f t="shared" ca="1" si="5"/>
        <v/>
      </c>
      <c r="K23" s="89"/>
      <c r="L23" s="42"/>
      <c r="M23" s="38" t="str">
        <f t="shared" ca="1" si="6"/>
        <v>û</v>
      </c>
      <c r="N23" s="16">
        <f t="shared" ca="1" si="7"/>
        <v>2</v>
      </c>
      <c r="O23" s="16" t="b">
        <f t="shared" ca="1" si="8"/>
        <v>0</v>
      </c>
      <c r="P23" s="16" t="b">
        <f t="shared" si="9"/>
        <v>0</v>
      </c>
      <c r="Q23" s="17" t="b">
        <f t="shared" ca="1" si="2"/>
        <v>0</v>
      </c>
      <c r="R23" s="30" t="b">
        <f t="shared" ca="1" si="10"/>
        <v>0</v>
      </c>
    </row>
    <row r="24" spans="1:18" x14ac:dyDescent="0.25">
      <c r="A24" s="124" t="str">
        <f t="shared" si="3"/>
        <v/>
      </c>
      <c r="B24" s="107"/>
      <c r="C24" s="108"/>
      <c r="D24" s="108"/>
      <c r="E24" s="108"/>
      <c r="F24" s="103"/>
      <c r="G24" s="5" t="str">
        <f t="shared" ca="1" si="4"/>
        <v/>
      </c>
      <c r="H24" s="50" t="str">
        <f t="shared" ca="1" si="1"/>
        <v/>
      </c>
      <c r="I24" s="85"/>
      <c r="J24" s="92" t="str">
        <f t="shared" ca="1" si="5"/>
        <v/>
      </c>
      <c r="K24" s="89"/>
      <c r="L24" s="42"/>
      <c r="M24" s="38" t="str">
        <f t="shared" ca="1" si="6"/>
        <v>û</v>
      </c>
      <c r="N24" s="16">
        <f t="shared" ca="1" si="7"/>
        <v>2</v>
      </c>
      <c r="O24" s="16" t="b">
        <f t="shared" ca="1" si="8"/>
        <v>0</v>
      </c>
      <c r="P24" s="16" t="b">
        <f t="shared" si="9"/>
        <v>0</v>
      </c>
      <c r="Q24" s="17" t="b">
        <f t="shared" ca="1" si="2"/>
        <v>0</v>
      </c>
      <c r="R24" s="30" t="b">
        <f t="shared" ca="1" si="10"/>
        <v>0</v>
      </c>
    </row>
    <row r="25" spans="1:18" x14ac:dyDescent="0.25">
      <c r="A25" s="124" t="str">
        <f t="shared" si="3"/>
        <v/>
      </c>
      <c r="B25" s="107"/>
      <c r="C25" s="108"/>
      <c r="D25" s="108"/>
      <c r="E25" s="108"/>
      <c r="F25" s="103"/>
      <c r="G25" s="5" t="str">
        <f t="shared" ca="1" si="4"/>
        <v/>
      </c>
      <c r="H25" s="50" t="str">
        <f t="shared" ca="1" si="1"/>
        <v/>
      </c>
      <c r="I25" s="85"/>
      <c r="J25" s="92" t="str">
        <f t="shared" ca="1" si="5"/>
        <v/>
      </c>
      <c r="K25" s="89"/>
      <c r="L25" s="42"/>
      <c r="M25" s="38" t="str">
        <f t="shared" ca="1" si="6"/>
        <v>û</v>
      </c>
      <c r="N25" s="16">
        <f t="shared" ca="1" si="7"/>
        <v>2</v>
      </c>
      <c r="O25" s="16" t="b">
        <f t="shared" ca="1" si="8"/>
        <v>0</v>
      </c>
      <c r="P25" s="16" t="b">
        <f t="shared" si="9"/>
        <v>0</v>
      </c>
      <c r="Q25" s="17" t="b">
        <f t="shared" ca="1" si="2"/>
        <v>0</v>
      </c>
      <c r="R25" s="30" t="b">
        <f t="shared" ca="1" si="10"/>
        <v>0</v>
      </c>
    </row>
    <row r="26" spans="1:18" x14ac:dyDescent="0.25">
      <c r="A26" s="124" t="str">
        <f t="shared" si="3"/>
        <v/>
      </c>
      <c r="B26" s="107"/>
      <c r="C26" s="108"/>
      <c r="D26" s="108"/>
      <c r="E26" s="108"/>
      <c r="F26" s="103"/>
      <c r="G26" s="5" t="str">
        <f t="shared" ca="1" si="4"/>
        <v/>
      </c>
      <c r="H26" s="50" t="str">
        <f t="shared" ca="1" si="1"/>
        <v/>
      </c>
      <c r="I26" s="85"/>
      <c r="J26" s="92" t="str">
        <f t="shared" ca="1" si="5"/>
        <v/>
      </c>
      <c r="K26" s="89"/>
      <c r="L26" s="42"/>
      <c r="M26" s="38" t="str">
        <f t="shared" ca="1" si="6"/>
        <v>û</v>
      </c>
      <c r="N26" s="16">
        <f t="shared" ca="1" si="7"/>
        <v>2</v>
      </c>
      <c r="O26" s="16" t="b">
        <f t="shared" ca="1" si="8"/>
        <v>0</v>
      </c>
      <c r="P26" s="16" t="b">
        <f t="shared" si="9"/>
        <v>0</v>
      </c>
      <c r="Q26" s="17" t="b">
        <f t="shared" ca="1" si="2"/>
        <v>0</v>
      </c>
      <c r="R26" s="30" t="b">
        <f t="shared" ca="1" si="10"/>
        <v>0</v>
      </c>
    </row>
    <row r="27" spans="1:18" x14ac:dyDescent="0.25">
      <c r="A27" s="124" t="str">
        <f t="shared" si="3"/>
        <v/>
      </c>
      <c r="B27" s="107"/>
      <c r="C27" s="108"/>
      <c r="D27" s="108"/>
      <c r="E27" s="108"/>
      <c r="F27" s="103"/>
      <c r="G27" s="5" t="str">
        <f t="shared" ca="1" si="4"/>
        <v/>
      </c>
      <c r="H27" s="50" t="str">
        <f t="shared" ca="1" si="1"/>
        <v/>
      </c>
      <c r="I27" s="85"/>
      <c r="J27" s="92" t="str">
        <f t="shared" ca="1" si="5"/>
        <v/>
      </c>
      <c r="K27" s="89"/>
      <c r="L27" s="42"/>
      <c r="M27" s="38" t="str">
        <f t="shared" ca="1" si="6"/>
        <v>û</v>
      </c>
      <c r="N27" s="16">
        <f t="shared" ca="1" si="7"/>
        <v>2</v>
      </c>
      <c r="O27" s="16" t="b">
        <f t="shared" ca="1" si="8"/>
        <v>0</v>
      </c>
      <c r="P27" s="16" t="b">
        <f t="shared" si="9"/>
        <v>0</v>
      </c>
      <c r="Q27" s="17" t="b">
        <f t="shared" ca="1" si="2"/>
        <v>0</v>
      </c>
      <c r="R27" s="30" t="b">
        <f t="shared" ca="1" si="10"/>
        <v>0</v>
      </c>
    </row>
    <row r="28" spans="1:18" x14ac:dyDescent="0.25">
      <c r="A28" s="124" t="str">
        <f t="shared" si="3"/>
        <v/>
      </c>
      <c r="B28" s="107"/>
      <c r="C28" s="108"/>
      <c r="D28" s="108"/>
      <c r="E28" s="108"/>
      <c r="F28" s="103"/>
      <c r="G28" s="5" t="str">
        <f t="shared" ca="1" si="4"/>
        <v/>
      </c>
      <c r="H28" s="50" t="str">
        <f t="shared" ca="1" si="1"/>
        <v/>
      </c>
      <c r="I28" s="85"/>
      <c r="J28" s="92" t="str">
        <f t="shared" ca="1" si="5"/>
        <v/>
      </c>
      <c r="K28" s="89"/>
      <c r="L28" s="42"/>
      <c r="M28" s="38" t="str">
        <f t="shared" ca="1" si="6"/>
        <v>û</v>
      </c>
      <c r="N28" s="16">
        <f t="shared" ca="1" si="7"/>
        <v>2</v>
      </c>
      <c r="O28" s="16" t="b">
        <f t="shared" ca="1" si="8"/>
        <v>0</v>
      </c>
      <c r="P28" s="16" t="b">
        <f t="shared" si="9"/>
        <v>0</v>
      </c>
      <c r="Q28" s="17" t="b">
        <f t="shared" ca="1" si="2"/>
        <v>0</v>
      </c>
      <c r="R28" s="30" t="b">
        <f t="shared" ca="1" si="10"/>
        <v>0</v>
      </c>
    </row>
    <row r="29" spans="1:18" x14ac:dyDescent="0.25">
      <c r="A29" s="124" t="str">
        <f t="shared" si="3"/>
        <v/>
      </c>
      <c r="B29" s="107"/>
      <c r="C29" s="108"/>
      <c r="D29" s="108"/>
      <c r="E29" s="108"/>
      <c r="F29" s="103"/>
      <c r="G29" s="5" t="str">
        <f t="shared" ca="1" si="4"/>
        <v/>
      </c>
      <c r="H29" s="50" t="str">
        <f t="shared" ca="1" si="1"/>
        <v/>
      </c>
      <c r="I29" s="85"/>
      <c r="J29" s="92" t="str">
        <f t="shared" ca="1" si="5"/>
        <v/>
      </c>
      <c r="K29" s="89"/>
      <c r="L29" s="42"/>
      <c r="M29" s="38" t="str">
        <f t="shared" ca="1" si="6"/>
        <v>û</v>
      </c>
      <c r="N29" s="16">
        <f t="shared" ca="1" si="7"/>
        <v>2</v>
      </c>
      <c r="O29" s="16" t="b">
        <f t="shared" ca="1" si="8"/>
        <v>0</v>
      </c>
      <c r="P29" s="16" t="b">
        <f t="shared" si="9"/>
        <v>0</v>
      </c>
      <c r="Q29" s="17" t="b">
        <f t="shared" ca="1" si="2"/>
        <v>0</v>
      </c>
      <c r="R29" s="30" t="b">
        <f t="shared" ca="1" si="10"/>
        <v>0</v>
      </c>
    </row>
    <row r="30" spans="1:18" x14ac:dyDescent="0.25">
      <c r="A30" s="124" t="str">
        <f t="shared" si="3"/>
        <v/>
      </c>
      <c r="B30" s="107"/>
      <c r="C30" s="108"/>
      <c r="D30" s="108"/>
      <c r="E30" s="108"/>
      <c r="F30" s="103"/>
      <c r="G30" s="5" t="str">
        <f t="shared" ca="1" si="4"/>
        <v/>
      </c>
      <c r="H30" s="50" t="str">
        <f t="shared" ca="1" si="1"/>
        <v/>
      </c>
      <c r="I30" s="85"/>
      <c r="J30" s="92" t="str">
        <f t="shared" ca="1" si="5"/>
        <v/>
      </c>
      <c r="K30" s="89"/>
      <c r="L30" s="42"/>
      <c r="M30" s="38" t="str">
        <f t="shared" ca="1" si="6"/>
        <v>û</v>
      </c>
      <c r="N30" s="16">
        <f t="shared" ca="1" si="7"/>
        <v>2</v>
      </c>
      <c r="O30" s="16" t="b">
        <f t="shared" ca="1" si="8"/>
        <v>0</v>
      </c>
      <c r="P30" s="16" t="b">
        <f t="shared" si="9"/>
        <v>0</v>
      </c>
      <c r="Q30" s="17" t="b">
        <f t="shared" ca="1" si="2"/>
        <v>0</v>
      </c>
      <c r="R30" s="30" t="b">
        <f t="shared" ca="1" si="10"/>
        <v>0</v>
      </c>
    </row>
    <row r="31" spans="1:18" x14ac:dyDescent="0.25">
      <c r="A31" s="124" t="str">
        <f t="shared" si="3"/>
        <v/>
      </c>
      <c r="B31" s="107"/>
      <c r="C31" s="108"/>
      <c r="D31" s="108"/>
      <c r="E31" s="108"/>
      <c r="F31" s="103"/>
      <c r="G31" s="5" t="str">
        <f t="shared" ca="1" si="4"/>
        <v/>
      </c>
      <c r="H31" s="50" t="str">
        <f t="shared" ca="1" si="1"/>
        <v/>
      </c>
      <c r="I31" s="85"/>
      <c r="J31" s="92" t="str">
        <f t="shared" ca="1" si="5"/>
        <v/>
      </c>
      <c r="K31" s="89"/>
      <c r="L31" s="42"/>
      <c r="M31" s="38" t="str">
        <f t="shared" ca="1" si="6"/>
        <v>û</v>
      </c>
      <c r="N31" s="16">
        <f t="shared" ca="1" si="7"/>
        <v>2</v>
      </c>
      <c r="O31" s="16" t="b">
        <f t="shared" ca="1" si="8"/>
        <v>0</v>
      </c>
      <c r="P31" s="16" t="b">
        <f t="shared" si="9"/>
        <v>0</v>
      </c>
      <c r="Q31" s="17" t="b">
        <f t="shared" ca="1" si="2"/>
        <v>0</v>
      </c>
      <c r="R31" s="30" t="b">
        <f t="shared" ca="1" si="10"/>
        <v>0</v>
      </c>
    </row>
    <row r="32" spans="1:18" x14ac:dyDescent="0.25">
      <c r="A32" s="124" t="str">
        <f t="shared" si="3"/>
        <v/>
      </c>
      <c r="B32" s="107"/>
      <c r="C32" s="108"/>
      <c r="D32" s="108"/>
      <c r="E32" s="108"/>
      <c r="F32" s="103"/>
      <c r="G32" s="5" t="str">
        <f t="shared" ca="1" si="4"/>
        <v/>
      </c>
      <c r="H32" s="50" t="str">
        <f t="shared" ca="1" si="1"/>
        <v/>
      </c>
      <c r="I32" s="85"/>
      <c r="J32" s="92" t="str">
        <f t="shared" ca="1" si="5"/>
        <v/>
      </c>
      <c r="K32" s="89"/>
      <c r="L32" s="42"/>
      <c r="M32" s="38" t="str">
        <f t="shared" ca="1" si="6"/>
        <v>û</v>
      </c>
      <c r="N32" s="16">
        <f t="shared" ca="1" si="7"/>
        <v>2</v>
      </c>
      <c r="O32" s="16" t="b">
        <f t="shared" ca="1" si="8"/>
        <v>0</v>
      </c>
      <c r="P32" s="16" t="b">
        <f t="shared" si="9"/>
        <v>0</v>
      </c>
      <c r="Q32" s="17" t="b">
        <f t="shared" ca="1" si="2"/>
        <v>0</v>
      </c>
      <c r="R32" s="30" t="b">
        <f t="shared" ca="1" si="10"/>
        <v>0</v>
      </c>
    </row>
    <row r="33" spans="1:18" x14ac:dyDescent="0.25">
      <c r="A33" s="124" t="str">
        <f t="shared" si="3"/>
        <v/>
      </c>
      <c r="B33" s="107"/>
      <c r="C33" s="108"/>
      <c r="D33" s="108"/>
      <c r="E33" s="108"/>
      <c r="F33" s="103"/>
      <c r="G33" s="5" t="str">
        <f t="shared" ca="1" si="4"/>
        <v/>
      </c>
      <c r="H33" s="50" t="str">
        <f t="shared" ca="1" si="1"/>
        <v/>
      </c>
      <c r="I33" s="85"/>
      <c r="J33" s="92" t="str">
        <f t="shared" ca="1" si="5"/>
        <v/>
      </c>
      <c r="K33" s="89"/>
      <c r="L33" s="42"/>
      <c r="M33" s="38" t="str">
        <f t="shared" ca="1" si="6"/>
        <v>û</v>
      </c>
      <c r="N33" s="16">
        <f t="shared" ca="1" si="7"/>
        <v>2</v>
      </c>
      <c r="O33" s="16" t="b">
        <f t="shared" ca="1" si="8"/>
        <v>0</v>
      </c>
      <c r="P33" s="16" t="b">
        <f t="shared" si="9"/>
        <v>0</v>
      </c>
      <c r="Q33" s="17" t="b">
        <f t="shared" ca="1" si="2"/>
        <v>0</v>
      </c>
      <c r="R33" s="30" t="b">
        <f t="shared" ca="1" si="10"/>
        <v>0</v>
      </c>
    </row>
    <row r="34" spans="1:18" x14ac:dyDescent="0.25">
      <c r="A34" s="124" t="str">
        <f t="shared" si="3"/>
        <v/>
      </c>
      <c r="B34" s="107"/>
      <c r="C34" s="108"/>
      <c r="D34" s="108"/>
      <c r="E34" s="108"/>
      <c r="F34" s="103"/>
      <c r="G34" s="5" t="str">
        <f t="shared" ca="1" si="4"/>
        <v/>
      </c>
      <c r="H34" s="50" t="str">
        <f t="shared" ca="1" si="1"/>
        <v/>
      </c>
      <c r="I34" s="85"/>
      <c r="J34" s="92" t="str">
        <f t="shared" ca="1" si="5"/>
        <v/>
      </c>
      <c r="K34" s="89"/>
      <c r="L34" s="42"/>
      <c r="M34" s="38" t="str">
        <f t="shared" ca="1" si="6"/>
        <v>û</v>
      </c>
      <c r="N34" s="16">
        <f t="shared" ca="1" si="7"/>
        <v>2</v>
      </c>
      <c r="O34" s="16" t="b">
        <f t="shared" ca="1" si="8"/>
        <v>0</v>
      </c>
      <c r="P34" s="16" t="b">
        <f t="shared" si="9"/>
        <v>0</v>
      </c>
      <c r="Q34" s="17" t="b">
        <f t="shared" ca="1" si="2"/>
        <v>0</v>
      </c>
      <c r="R34" s="30" t="b">
        <f t="shared" ca="1" si="10"/>
        <v>0</v>
      </c>
    </row>
    <row r="35" spans="1:18" x14ac:dyDescent="0.25">
      <c r="A35" s="124" t="str">
        <f t="shared" si="3"/>
        <v/>
      </c>
      <c r="B35" s="107"/>
      <c r="C35" s="108"/>
      <c r="D35" s="108"/>
      <c r="E35" s="108"/>
      <c r="F35" s="103"/>
      <c r="G35" s="5" t="str">
        <f t="shared" ca="1" si="4"/>
        <v/>
      </c>
      <c r="H35" s="50" t="str">
        <f t="shared" ca="1" si="1"/>
        <v/>
      </c>
      <c r="I35" s="85"/>
      <c r="J35" s="92" t="str">
        <f t="shared" ca="1" si="5"/>
        <v/>
      </c>
      <c r="K35" s="89"/>
      <c r="L35" s="42"/>
      <c r="M35" s="38" t="str">
        <f t="shared" ca="1" si="6"/>
        <v>û</v>
      </c>
      <c r="N35" s="16">
        <f t="shared" ca="1" si="7"/>
        <v>2</v>
      </c>
      <c r="O35" s="16" t="b">
        <f t="shared" ca="1" si="8"/>
        <v>0</v>
      </c>
      <c r="P35" s="16" t="b">
        <f t="shared" si="9"/>
        <v>0</v>
      </c>
      <c r="Q35" s="17" t="b">
        <f t="shared" ca="1" si="2"/>
        <v>0</v>
      </c>
      <c r="R35" s="30" t="b">
        <f t="shared" ca="1" si="10"/>
        <v>0</v>
      </c>
    </row>
    <row r="36" spans="1:18" x14ac:dyDescent="0.25">
      <c r="A36" s="124" t="str">
        <f t="shared" si="3"/>
        <v/>
      </c>
      <c r="B36" s="107"/>
      <c r="C36" s="108"/>
      <c r="D36" s="108"/>
      <c r="E36" s="108"/>
      <c r="F36" s="103"/>
      <c r="G36" s="5" t="str">
        <f t="shared" ca="1" si="4"/>
        <v/>
      </c>
      <c r="H36" s="50" t="str">
        <f t="shared" ca="1" si="1"/>
        <v/>
      </c>
      <c r="I36" s="85"/>
      <c r="J36" s="92" t="str">
        <f t="shared" ca="1" si="5"/>
        <v/>
      </c>
      <c r="K36" s="89"/>
      <c r="L36" s="42"/>
      <c r="M36" s="38" t="str">
        <f t="shared" ca="1" si="6"/>
        <v>û</v>
      </c>
      <c r="N36" s="16">
        <f t="shared" ca="1" si="7"/>
        <v>2</v>
      </c>
      <c r="O36" s="16" t="b">
        <f t="shared" ca="1" si="8"/>
        <v>0</v>
      </c>
      <c r="P36" s="16" t="b">
        <f t="shared" si="9"/>
        <v>0</v>
      </c>
      <c r="Q36" s="17" t="b">
        <f t="shared" ca="1" si="2"/>
        <v>0</v>
      </c>
      <c r="R36" s="30" t="b">
        <f t="shared" ca="1" si="10"/>
        <v>0</v>
      </c>
    </row>
    <row r="37" spans="1:18" x14ac:dyDescent="0.25">
      <c r="A37" s="124" t="str">
        <f t="shared" si="3"/>
        <v/>
      </c>
      <c r="B37" s="107"/>
      <c r="C37" s="108"/>
      <c r="D37" s="108"/>
      <c r="E37" s="108"/>
      <c r="F37" s="103"/>
      <c r="G37" s="5" t="str">
        <f t="shared" ca="1" si="4"/>
        <v/>
      </c>
      <c r="H37" s="50" t="str">
        <f t="shared" ca="1" si="1"/>
        <v/>
      </c>
      <c r="I37" s="85"/>
      <c r="J37" s="92" t="str">
        <f t="shared" ca="1" si="5"/>
        <v/>
      </c>
      <c r="K37" s="89"/>
      <c r="L37" s="42"/>
      <c r="M37" s="38" t="str">
        <f t="shared" ca="1" si="6"/>
        <v>û</v>
      </c>
      <c r="N37" s="16">
        <f t="shared" ca="1" si="7"/>
        <v>2</v>
      </c>
      <c r="O37" s="16" t="b">
        <f t="shared" ca="1" si="8"/>
        <v>0</v>
      </c>
      <c r="P37" s="16" t="b">
        <f t="shared" si="9"/>
        <v>0</v>
      </c>
      <c r="Q37" s="17" t="b">
        <f t="shared" ca="1" si="2"/>
        <v>0</v>
      </c>
      <c r="R37" s="30" t="b">
        <f t="shared" ca="1" si="10"/>
        <v>0</v>
      </c>
    </row>
    <row r="38" spans="1:18" x14ac:dyDescent="0.25">
      <c r="A38" s="124" t="str">
        <f t="shared" si="3"/>
        <v/>
      </c>
      <c r="B38" s="107"/>
      <c r="C38" s="108"/>
      <c r="D38" s="108"/>
      <c r="E38" s="108"/>
      <c r="F38" s="103"/>
      <c r="G38" s="5" t="str">
        <f t="shared" ca="1" si="4"/>
        <v/>
      </c>
      <c r="H38" s="50" t="str">
        <f t="shared" ca="1" si="1"/>
        <v/>
      </c>
      <c r="I38" s="85"/>
      <c r="J38" s="92" t="str">
        <f t="shared" ca="1" si="5"/>
        <v/>
      </c>
      <c r="K38" s="89"/>
      <c r="L38" s="42"/>
      <c r="M38" s="38" t="str">
        <f t="shared" ca="1" si="6"/>
        <v>û</v>
      </c>
      <c r="N38" s="16">
        <f t="shared" ca="1" si="7"/>
        <v>2</v>
      </c>
      <c r="O38" s="16" t="b">
        <f t="shared" ca="1" si="8"/>
        <v>0</v>
      </c>
      <c r="P38" s="16" t="b">
        <f t="shared" si="9"/>
        <v>0</v>
      </c>
      <c r="Q38" s="17" t="b">
        <f t="shared" ca="1" si="2"/>
        <v>0</v>
      </c>
      <c r="R38" s="30" t="b">
        <f t="shared" ca="1" si="10"/>
        <v>0</v>
      </c>
    </row>
    <row r="39" spans="1:18" x14ac:dyDescent="0.25">
      <c r="A39" s="124" t="str">
        <f t="shared" si="3"/>
        <v/>
      </c>
      <c r="B39" s="107"/>
      <c r="C39" s="108"/>
      <c r="D39" s="108"/>
      <c r="E39" s="108"/>
      <c r="F39" s="103"/>
      <c r="G39" s="5" t="str">
        <f t="shared" ca="1" si="4"/>
        <v/>
      </c>
      <c r="H39" s="50" t="str">
        <f t="shared" ca="1" si="1"/>
        <v/>
      </c>
      <c r="I39" s="85"/>
      <c r="J39" s="92" t="str">
        <f t="shared" ca="1" si="5"/>
        <v/>
      </c>
      <c r="K39" s="89"/>
      <c r="L39" s="42"/>
      <c r="M39" s="38" t="str">
        <f t="shared" ca="1" si="6"/>
        <v>û</v>
      </c>
      <c r="N39" s="16">
        <f t="shared" ca="1" si="7"/>
        <v>2</v>
      </c>
      <c r="O39" s="16" t="b">
        <f t="shared" ca="1" si="8"/>
        <v>0</v>
      </c>
      <c r="P39" s="16" t="b">
        <f t="shared" si="9"/>
        <v>0</v>
      </c>
      <c r="Q39" s="17" t="b">
        <f t="shared" ca="1" si="2"/>
        <v>0</v>
      </c>
      <c r="R39" s="30" t="b">
        <f t="shared" ca="1" si="10"/>
        <v>0</v>
      </c>
    </row>
    <row r="40" spans="1:18" x14ac:dyDescent="0.25">
      <c r="A40" s="124" t="str">
        <f t="shared" si="3"/>
        <v/>
      </c>
      <c r="B40" s="107"/>
      <c r="C40" s="108"/>
      <c r="D40" s="108"/>
      <c r="E40" s="108"/>
      <c r="F40" s="103"/>
      <c r="G40" s="5" t="str">
        <f t="shared" ca="1" si="4"/>
        <v/>
      </c>
      <c r="H40" s="50" t="str">
        <f t="shared" ca="1" si="1"/>
        <v/>
      </c>
      <c r="I40" s="85"/>
      <c r="J40" s="92" t="str">
        <f t="shared" ca="1" si="5"/>
        <v/>
      </c>
      <c r="K40" s="89"/>
      <c r="L40" s="42"/>
      <c r="M40" s="38" t="str">
        <f t="shared" ca="1" si="6"/>
        <v>û</v>
      </c>
      <c r="N40" s="16">
        <f t="shared" ca="1" si="7"/>
        <v>2</v>
      </c>
      <c r="O40" s="16" t="b">
        <f t="shared" ca="1" si="8"/>
        <v>0</v>
      </c>
      <c r="P40" s="16" t="b">
        <f t="shared" si="9"/>
        <v>0</v>
      </c>
      <c r="Q40" s="17" t="b">
        <f t="shared" ca="1" si="2"/>
        <v>0</v>
      </c>
      <c r="R40" s="30" t="b">
        <f t="shared" ca="1" si="10"/>
        <v>0</v>
      </c>
    </row>
    <row r="41" spans="1:18" x14ac:dyDescent="0.25">
      <c r="A41" s="124" t="str">
        <f t="shared" si="3"/>
        <v/>
      </c>
      <c r="B41" s="107"/>
      <c r="C41" s="108"/>
      <c r="D41" s="108"/>
      <c r="E41" s="108"/>
      <c r="F41" s="103"/>
      <c r="G41" s="5" t="str">
        <f t="shared" ca="1" si="4"/>
        <v/>
      </c>
      <c r="H41" s="50" t="str">
        <f t="shared" ca="1" si="1"/>
        <v/>
      </c>
      <c r="I41" s="85"/>
      <c r="J41" s="92" t="str">
        <f t="shared" ca="1" si="5"/>
        <v/>
      </c>
      <c r="K41" s="89"/>
      <c r="L41" s="42"/>
      <c r="M41" s="38" t="str">
        <f t="shared" ca="1" si="6"/>
        <v>û</v>
      </c>
      <c r="N41" s="16">
        <f t="shared" ca="1" si="7"/>
        <v>2</v>
      </c>
      <c r="O41" s="16" t="b">
        <f t="shared" ca="1" si="8"/>
        <v>0</v>
      </c>
      <c r="P41" s="16" t="b">
        <f t="shared" si="9"/>
        <v>0</v>
      </c>
      <c r="Q41" s="17" t="b">
        <f t="shared" ca="1" si="2"/>
        <v>0</v>
      </c>
      <c r="R41" s="30" t="b">
        <f t="shared" ca="1" si="10"/>
        <v>0</v>
      </c>
    </row>
    <row r="42" spans="1:18" x14ac:dyDescent="0.25">
      <c r="A42" s="124" t="str">
        <f t="shared" si="3"/>
        <v/>
      </c>
      <c r="B42" s="107"/>
      <c r="C42" s="108"/>
      <c r="D42" s="108"/>
      <c r="E42" s="108"/>
      <c r="F42" s="103"/>
      <c r="G42" s="5" t="str">
        <f t="shared" ca="1" si="4"/>
        <v/>
      </c>
      <c r="H42" s="50" t="str">
        <f t="shared" ca="1" si="1"/>
        <v/>
      </c>
      <c r="I42" s="85"/>
      <c r="J42" s="92" t="str">
        <f t="shared" ca="1" si="5"/>
        <v/>
      </c>
      <c r="K42" s="89"/>
      <c r="L42" s="42"/>
      <c r="M42" s="38" t="str">
        <f t="shared" ca="1" si="6"/>
        <v>û</v>
      </c>
      <c r="N42" s="16">
        <f t="shared" ca="1" si="7"/>
        <v>2</v>
      </c>
      <c r="O42" s="16" t="b">
        <f t="shared" ca="1" si="8"/>
        <v>0</v>
      </c>
      <c r="P42" s="16" t="b">
        <f t="shared" si="9"/>
        <v>0</v>
      </c>
      <c r="Q42" s="17" t="b">
        <f t="shared" ca="1" si="2"/>
        <v>0</v>
      </c>
      <c r="R42" s="30" t="b">
        <f t="shared" ca="1" si="10"/>
        <v>0</v>
      </c>
    </row>
    <row r="43" spans="1:18" x14ac:dyDescent="0.25">
      <c r="A43" s="124" t="str">
        <f t="shared" si="3"/>
        <v/>
      </c>
      <c r="B43" s="107"/>
      <c r="C43" s="108"/>
      <c r="D43" s="108"/>
      <c r="E43" s="108"/>
      <c r="F43" s="103"/>
      <c r="G43" s="5" t="str">
        <f t="shared" ca="1" si="4"/>
        <v/>
      </c>
      <c r="H43" s="50" t="str">
        <f t="shared" ca="1" si="1"/>
        <v/>
      </c>
      <c r="I43" s="85"/>
      <c r="J43" s="92" t="str">
        <f t="shared" ca="1" si="5"/>
        <v/>
      </c>
      <c r="K43" s="89"/>
      <c r="L43" s="42"/>
      <c r="M43" s="38" t="str">
        <f t="shared" ca="1" si="6"/>
        <v>û</v>
      </c>
      <c r="N43" s="16">
        <f t="shared" ca="1" si="7"/>
        <v>2</v>
      </c>
      <c r="O43" s="16" t="b">
        <f t="shared" ca="1" si="8"/>
        <v>0</v>
      </c>
      <c r="P43" s="16" t="b">
        <f t="shared" si="9"/>
        <v>0</v>
      </c>
      <c r="Q43" s="17" t="b">
        <f t="shared" ca="1" si="2"/>
        <v>0</v>
      </c>
      <c r="R43" s="30" t="b">
        <f t="shared" ca="1" si="10"/>
        <v>0</v>
      </c>
    </row>
    <row r="44" spans="1:18" x14ac:dyDescent="0.25">
      <c r="A44" s="124" t="str">
        <f t="shared" si="3"/>
        <v/>
      </c>
      <c r="B44" s="107"/>
      <c r="C44" s="108"/>
      <c r="D44" s="108"/>
      <c r="E44" s="108"/>
      <c r="F44" s="103"/>
      <c r="G44" s="5" t="str">
        <f t="shared" ca="1" si="4"/>
        <v/>
      </c>
      <c r="H44" s="50" t="str">
        <f t="shared" ca="1" si="1"/>
        <v/>
      </c>
      <c r="I44" s="85"/>
      <c r="J44" s="92" t="str">
        <f t="shared" ca="1" si="5"/>
        <v/>
      </c>
      <c r="K44" s="89"/>
      <c r="L44" s="42"/>
      <c r="M44" s="38" t="str">
        <f t="shared" ca="1" si="6"/>
        <v>û</v>
      </c>
      <c r="N44" s="16">
        <f t="shared" ca="1" si="7"/>
        <v>2</v>
      </c>
      <c r="O44" s="16" t="b">
        <f t="shared" ca="1" si="8"/>
        <v>0</v>
      </c>
      <c r="P44" s="16" t="b">
        <f t="shared" si="9"/>
        <v>0</v>
      </c>
      <c r="Q44" s="17" t="b">
        <f t="shared" ca="1" si="2"/>
        <v>0</v>
      </c>
      <c r="R44" s="30" t="b">
        <f t="shared" ca="1" si="10"/>
        <v>0</v>
      </c>
    </row>
    <row r="45" spans="1:18" x14ac:dyDescent="0.25">
      <c r="A45" s="124" t="str">
        <f t="shared" si="3"/>
        <v/>
      </c>
      <c r="B45" s="107"/>
      <c r="C45" s="108"/>
      <c r="D45" s="108"/>
      <c r="E45" s="108"/>
      <c r="F45" s="103"/>
      <c r="G45" s="5" t="str">
        <f t="shared" ca="1" si="4"/>
        <v/>
      </c>
      <c r="H45" s="50" t="str">
        <f t="shared" ca="1" si="1"/>
        <v/>
      </c>
      <c r="I45" s="85"/>
      <c r="J45" s="92" t="str">
        <f t="shared" ca="1" si="5"/>
        <v/>
      </c>
      <c r="K45" s="89"/>
      <c r="L45" s="42"/>
      <c r="M45" s="38" t="str">
        <f t="shared" ca="1" si="6"/>
        <v>û</v>
      </c>
      <c r="N45" s="16">
        <f t="shared" ca="1" si="7"/>
        <v>2</v>
      </c>
      <c r="O45" s="16" t="b">
        <f t="shared" ca="1" si="8"/>
        <v>0</v>
      </c>
      <c r="P45" s="16" t="b">
        <f t="shared" si="9"/>
        <v>0</v>
      </c>
      <c r="Q45" s="17" t="b">
        <f t="shared" ca="1" si="2"/>
        <v>0</v>
      </c>
      <c r="R45" s="30" t="b">
        <f t="shared" ca="1" si="10"/>
        <v>0</v>
      </c>
    </row>
    <row r="46" spans="1:18" x14ac:dyDescent="0.25">
      <c r="A46" s="124" t="str">
        <f t="shared" si="3"/>
        <v/>
      </c>
      <c r="B46" s="107"/>
      <c r="C46" s="108"/>
      <c r="D46" s="108"/>
      <c r="E46" s="108"/>
      <c r="F46" s="103"/>
      <c r="G46" s="5" t="str">
        <f t="shared" ca="1" si="4"/>
        <v/>
      </c>
      <c r="H46" s="50" t="str">
        <f t="shared" ca="1" si="1"/>
        <v/>
      </c>
      <c r="I46" s="85"/>
      <c r="J46" s="92" t="str">
        <f t="shared" ca="1" si="5"/>
        <v/>
      </c>
      <c r="K46" s="89"/>
      <c r="L46" s="42"/>
      <c r="M46" s="38" t="str">
        <f t="shared" ca="1" si="6"/>
        <v>û</v>
      </c>
      <c r="N46" s="16">
        <f t="shared" ca="1" si="7"/>
        <v>2</v>
      </c>
      <c r="O46" s="16" t="b">
        <f t="shared" ca="1" si="8"/>
        <v>0</v>
      </c>
      <c r="P46" s="16" t="b">
        <f t="shared" si="9"/>
        <v>0</v>
      </c>
      <c r="Q46" s="17" t="b">
        <f t="shared" ca="1" si="2"/>
        <v>0</v>
      </c>
      <c r="R46" s="30" t="b">
        <f t="shared" ca="1" si="10"/>
        <v>0</v>
      </c>
    </row>
    <row r="47" spans="1:18" x14ac:dyDescent="0.25">
      <c r="A47" s="124" t="str">
        <f t="shared" si="3"/>
        <v/>
      </c>
      <c r="B47" s="107"/>
      <c r="C47" s="108"/>
      <c r="D47" s="108"/>
      <c r="E47" s="108"/>
      <c r="F47" s="103"/>
      <c r="G47" s="5" t="str">
        <f t="shared" ca="1" si="4"/>
        <v/>
      </c>
      <c r="H47" s="50" t="str">
        <f t="shared" ca="1" si="1"/>
        <v/>
      </c>
      <c r="I47" s="85"/>
      <c r="J47" s="92" t="str">
        <f t="shared" ca="1" si="5"/>
        <v/>
      </c>
      <c r="K47" s="89"/>
      <c r="L47" s="42"/>
      <c r="M47" s="38" t="str">
        <f t="shared" ca="1" si="6"/>
        <v>û</v>
      </c>
      <c r="N47" s="16">
        <f t="shared" ca="1" si="7"/>
        <v>2</v>
      </c>
      <c r="O47" s="16" t="b">
        <f t="shared" ca="1" si="8"/>
        <v>0</v>
      </c>
      <c r="P47" s="16" t="b">
        <f t="shared" si="9"/>
        <v>0</v>
      </c>
      <c r="Q47" s="17" t="b">
        <f t="shared" ca="1" si="2"/>
        <v>0</v>
      </c>
      <c r="R47" s="30" t="b">
        <f t="shared" ca="1" si="10"/>
        <v>0</v>
      </c>
    </row>
    <row r="48" spans="1:18" x14ac:dyDescent="0.25">
      <c r="A48" s="124" t="str">
        <f t="shared" si="3"/>
        <v/>
      </c>
      <c r="B48" s="107"/>
      <c r="C48" s="108"/>
      <c r="D48" s="108"/>
      <c r="E48" s="108"/>
      <c r="F48" s="103"/>
      <c r="G48" s="5" t="str">
        <f t="shared" ca="1" si="4"/>
        <v/>
      </c>
      <c r="H48" s="50" t="str">
        <f t="shared" ca="1" si="1"/>
        <v/>
      </c>
      <c r="I48" s="85"/>
      <c r="J48" s="92" t="str">
        <f t="shared" ca="1" si="5"/>
        <v/>
      </c>
      <c r="K48" s="89"/>
      <c r="L48" s="42"/>
      <c r="M48" s="38" t="str">
        <f t="shared" ca="1" si="6"/>
        <v>û</v>
      </c>
      <c r="N48" s="16">
        <f t="shared" ca="1" si="7"/>
        <v>2</v>
      </c>
      <c r="O48" s="16" t="b">
        <f t="shared" ca="1" si="8"/>
        <v>0</v>
      </c>
      <c r="P48" s="16" t="b">
        <f t="shared" si="9"/>
        <v>0</v>
      </c>
      <c r="Q48" s="17" t="b">
        <f t="shared" ca="1" si="2"/>
        <v>0</v>
      </c>
      <c r="R48" s="30" t="b">
        <f t="shared" ca="1" si="10"/>
        <v>0</v>
      </c>
    </row>
    <row r="49" spans="1:18" x14ac:dyDescent="0.25">
      <c r="A49" s="124" t="str">
        <f t="shared" si="3"/>
        <v/>
      </c>
      <c r="B49" s="107"/>
      <c r="C49" s="108"/>
      <c r="D49" s="108"/>
      <c r="E49" s="108"/>
      <c r="F49" s="103"/>
      <c r="G49" s="5" t="str">
        <f t="shared" ca="1" si="4"/>
        <v/>
      </c>
      <c r="H49" s="50" t="str">
        <f t="shared" ca="1" si="1"/>
        <v/>
      </c>
      <c r="I49" s="85"/>
      <c r="J49" s="92" t="str">
        <f t="shared" ca="1" si="5"/>
        <v/>
      </c>
      <c r="K49" s="89"/>
      <c r="L49" s="42"/>
      <c r="M49" s="38" t="str">
        <f t="shared" ca="1" si="6"/>
        <v>û</v>
      </c>
      <c r="N49" s="16">
        <f t="shared" ca="1" si="7"/>
        <v>2</v>
      </c>
      <c r="O49" s="16" t="b">
        <f t="shared" ca="1" si="8"/>
        <v>0</v>
      </c>
      <c r="P49" s="16" t="b">
        <f t="shared" si="9"/>
        <v>0</v>
      </c>
      <c r="Q49" s="17" t="b">
        <f t="shared" ca="1" si="2"/>
        <v>0</v>
      </c>
      <c r="R49" s="30" t="b">
        <f t="shared" ca="1" si="10"/>
        <v>0</v>
      </c>
    </row>
    <row r="50" spans="1:18" x14ac:dyDescent="0.25">
      <c r="A50" s="124" t="str">
        <f t="shared" si="3"/>
        <v/>
      </c>
      <c r="B50" s="107"/>
      <c r="C50" s="108"/>
      <c r="D50" s="108"/>
      <c r="E50" s="108"/>
      <c r="F50" s="103"/>
      <c r="G50" s="5" t="str">
        <f t="shared" ca="1" si="4"/>
        <v/>
      </c>
      <c r="H50" s="50" t="str">
        <f t="shared" ca="1" si="1"/>
        <v/>
      </c>
      <c r="I50" s="85"/>
      <c r="J50" s="92" t="str">
        <f t="shared" ca="1" si="5"/>
        <v/>
      </c>
      <c r="K50" s="89"/>
      <c r="L50" s="42"/>
      <c r="M50" s="38" t="str">
        <f t="shared" ca="1" si="6"/>
        <v>û</v>
      </c>
      <c r="N50" s="16">
        <f t="shared" ca="1" si="7"/>
        <v>2</v>
      </c>
      <c r="O50" s="16" t="b">
        <f t="shared" ca="1" si="8"/>
        <v>0</v>
      </c>
      <c r="P50" s="16" t="b">
        <f t="shared" si="9"/>
        <v>0</v>
      </c>
      <c r="Q50" s="17" t="b">
        <f t="shared" ca="1" si="2"/>
        <v>0</v>
      </c>
      <c r="R50" s="30" t="b">
        <f t="shared" ca="1" si="10"/>
        <v>0</v>
      </c>
    </row>
    <row r="51" spans="1:18" x14ac:dyDescent="0.25">
      <c r="A51" s="124" t="str">
        <f t="shared" si="3"/>
        <v/>
      </c>
      <c r="B51" s="107"/>
      <c r="C51" s="108"/>
      <c r="D51" s="108"/>
      <c r="E51" s="108"/>
      <c r="F51" s="103"/>
      <c r="G51" s="5" t="str">
        <f t="shared" ca="1" si="4"/>
        <v/>
      </c>
      <c r="H51" s="50" t="str">
        <f t="shared" ca="1" si="1"/>
        <v/>
      </c>
      <c r="I51" s="85"/>
      <c r="J51" s="92" t="str">
        <f t="shared" ca="1" si="5"/>
        <v/>
      </c>
      <c r="K51" s="89"/>
      <c r="L51" s="42"/>
      <c r="M51" s="38" t="str">
        <f t="shared" ca="1" si="6"/>
        <v>û</v>
      </c>
      <c r="N51" s="16">
        <f t="shared" ca="1" si="7"/>
        <v>2</v>
      </c>
      <c r="O51" s="16" t="b">
        <f t="shared" ca="1" si="8"/>
        <v>0</v>
      </c>
      <c r="P51" s="16" t="b">
        <f t="shared" si="9"/>
        <v>0</v>
      </c>
      <c r="Q51" s="17" t="b">
        <f t="shared" ca="1" si="2"/>
        <v>0</v>
      </c>
      <c r="R51" s="30" t="b">
        <f t="shared" ca="1" si="10"/>
        <v>0</v>
      </c>
    </row>
    <row r="52" spans="1:18" x14ac:dyDescent="0.25">
      <c r="A52" s="124" t="str">
        <f t="shared" si="3"/>
        <v/>
      </c>
      <c r="B52" s="107"/>
      <c r="C52" s="108"/>
      <c r="D52" s="108"/>
      <c r="E52" s="108"/>
      <c r="F52" s="103"/>
      <c r="G52" s="5" t="str">
        <f t="shared" ca="1" si="4"/>
        <v/>
      </c>
      <c r="H52" s="50" t="str">
        <f t="shared" ca="1" si="1"/>
        <v/>
      </c>
      <c r="I52" s="85"/>
      <c r="J52" s="92" t="str">
        <f t="shared" ca="1" si="5"/>
        <v/>
      </c>
      <c r="K52" s="89"/>
      <c r="L52" s="42"/>
      <c r="M52" s="38" t="str">
        <f t="shared" ca="1" si="6"/>
        <v>û</v>
      </c>
      <c r="N52" s="16">
        <f t="shared" ca="1" si="7"/>
        <v>2</v>
      </c>
      <c r="O52" s="16" t="b">
        <f t="shared" ca="1" si="8"/>
        <v>0</v>
      </c>
      <c r="P52" s="16" t="b">
        <f t="shared" si="9"/>
        <v>0</v>
      </c>
      <c r="Q52" s="17" t="b">
        <f t="shared" ca="1" si="2"/>
        <v>0</v>
      </c>
      <c r="R52" s="30" t="b">
        <f t="shared" ca="1" si="10"/>
        <v>0</v>
      </c>
    </row>
    <row r="53" spans="1:18" x14ac:dyDescent="0.25">
      <c r="A53" s="124" t="str">
        <f t="shared" si="3"/>
        <v/>
      </c>
      <c r="B53" s="107"/>
      <c r="C53" s="108"/>
      <c r="D53" s="108"/>
      <c r="E53" s="108"/>
      <c r="F53" s="103"/>
      <c r="G53" s="5" t="str">
        <f t="shared" ca="1" si="4"/>
        <v/>
      </c>
      <c r="H53" s="50" t="str">
        <f t="shared" ca="1" si="1"/>
        <v/>
      </c>
      <c r="I53" s="85"/>
      <c r="J53" s="92" t="str">
        <f t="shared" ca="1" si="5"/>
        <v/>
      </c>
      <c r="K53" s="89"/>
      <c r="L53" s="42"/>
      <c r="M53" s="38" t="str">
        <f t="shared" ca="1" si="6"/>
        <v>û</v>
      </c>
      <c r="N53" s="16">
        <f t="shared" ca="1" si="7"/>
        <v>2</v>
      </c>
      <c r="O53" s="16" t="b">
        <f t="shared" ca="1" si="8"/>
        <v>0</v>
      </c>
      <c r="P53" s="16" t="b">
        <f t="shared" si="9"/>
        <v>0</v>
      </c>
      <c r="Q53" s="17" t="b">
        <f t="shared" ca="1" si="2"/>
        <v>0</v>
      </c>
      <c r="R53" s="30" t="b">
        <f t="shared" ca="1" si="10"/>
        <v>0</v>
      </c>
    </row>
    <row r="54" spans="1:18" x14ac:dyDescent="0.25">
      <c r="A54" s="124" t="str">
        <f t="shared" si="3"/>
        <v/>
      </c>
      <c r="B54" s="107"/>
      <c r="C54" s="108"/>
      <c r="D54" s="108"/>
      <c r="E54" s="108"/>
      <c r="F54" s="103"/>
      <c r="G54" s="5" t="str">
        <f t="shared" ca="1" si="4"/>
        <v/>
      </c>
      <c r="H54" s="50" t="str">
        <f t="shared" ca="1" si="1"/>
        <v/>
      </c>
      <c r="I54" s="85"/>
      <c r="J54" s="92" t="str">
        <f t="shared" ca="1" si="5"/>
        <v/>
      </c>
      <c r="K54" s="89"/>
      <c r="L54" s="42"/>
      <c r="M54" s="38" t="str">
        <f t="shared" ca="1" si="6"/>
        <v>û</v>
      </c>
      <c r="N54" s="16">
        <f t="shared" ca="1" si="7"/>
        <v>2</v>
      </c>
      <c r="O54" s="16" t="b">
        <f t="shared" ca="1" si="8"/>
        <v>0</v>
      </c>
      <c r="P54" s="16" t="b">
        <f t="shared" si="9"/>
        <v>0</v>
      </c>
      <c r="Q54" s="17" t="b">
        <f t="shared" ca="1" si="2"/>
        <v>0</v>
      </c>
      <c r="R54" s="30" t="b">
        <f t="shared" ca="1" si="10"/>
        <v>0</v>
      </c>
    </row>
    <row r="55" spans="1:18" x14ac:dyDescent="0.25">
      <c r="A55" s="124" t="str">
        <f t="shared" si="3"/>
        <v/>
      </c>
      <c r="B55" s="107"/>
      <c r="C55" s="108"/>
      <c r="D55" s="108"/>
      <c r="E55" s="108"/>
      <c r="F55" s="103"/>
      <c r="G55" s="5" t="str">
        <f t="shared" ca="1" si="4"/>
        <v/>
      </c>
      <c r="H55" s="50" t="str">
        <f t="shared" ca="1" si="1"/>
        <v/>
      </c>
      <c r="I55" s="85"/>
      <c r="J55" s="92" t="str">
        <f t="shared" ca="1" si="5"/>
        <v/>
      </c>
      <c r="K55" s="89"/>
      <c r="L55" s="42"/>
      <c r="M55" s="38" t="str">
        <f t="shared" ca="1" si="6"/>
        <v>û</v>
      </c>
      <c r="N55" s="16">
        <f t="shared" ca="1" si="7"/>
        <v>2</v>
      </c>
      <c r="O55" s="16" t="b">
        <f t="shared" ca="1" si="8"/>
        <v>0</v>
      </c>
      <c r="P55" s="16" t="b">
        <f t="shared" si="9"/>
        <v>0</v>
      </c>
      <c r="Q55" s="17" t="b">
        <f t="shared" ca="1" si="2"/>
        <v>0</v>
      </c>
      <c r="R55" s="30" t="b">
        <f t="shared" ca="1" si="10"/>
        <v>0</v>
      </c>
    </row>
    <row r="56" spans="1:18" x14ac:dyDescent="0.25">
      <c r="A56" s="124" t="str">
        <f t="shared" si="3"/>
        <v/>
      </c>
      <c r="B56" s="107"/>
      <c r="C56" s="108"/>
      <c r="D56" s="108"/>
      <c r="E56" s="108"/>
      <c r="F56" s="103"/>
      <c r="G56" s="5" t="str">
        <f t="shared" ca="1" si="4"/>
        <v/>
      </c>
      <c r="H56" s="50" t="str">
        <f t="shared" ca="1" si="1"/>
        <v/>
      </c>
      <c r="I56" s="85"/>
      <c r="J56" s="92" t="str">
        <f t="shared" ca="1" si="5"/>
        <v/>
      </c>
      <c r="K56" s="89"/>
      <c r="L56" s="42"/>
      <c r="M56" s="38" t="str">
        <f t="shared" ca="1" si="6"/>
        <v>û</v>
      </c>
      <c r="N56" s="16">
        <f t="shared" ca="1" si="7"/>
        <v>2</v>
      </c>
      <c r="O56" s="16" t="b">
        <f t="shared" ca="1" si="8"/>
        <v>0</v>
      </c>
      <c r="P56" s="16" t="b">
        <f t="shared" si="9"/>
        <v>0</v>
      </c>
      <c r="Q56" s="17" t="b">
        <f t="shared" ca="1" si="2"/>
        <v>0</v>
      </c>
      <c r="R56" s="30" t="b">
        <f t="shared" ca="1" si="10"/>
        <v>0</v>
      </c>
    </row>
    <row r="57" spans="1:18" x14ac:dyDescent="0.25">
      <c r="A57" s="124" t="str">
        <f t="shared" si="3"/>
        <v/>
      </c>
      <c r="B57" s="107"/>
      <c r="C57" s="108"/>
      <c r="D57" s="108"/>
      <c r="E57" s="108"/>
      <c r="F57" s="103"/>
      <c r="G57" s="5" t="str">
        <f t="shared" ca="1" si="4"/>
        <v/>
      </c>
      <c r="H57" s="50" t="str">
        <f t="shared" ca="1" si="1"/>
        <v/>
      </c>
      <c r="I57" s="85"/>
      <c r="J57" s="92" t="str">
        <f t="shared" ca="1" si="5"/>
        <v/>
      </c>
      <c r="K57" s="89"/>
      <c r="L57" s="42"/>
      <c r="M57" s="38" t="str">
        <f t="shared" ca="1" si="6"/>
        <v>û</v>
      </c>
      <c r="N57" s="16">
        <f t="shared" ca="1" si="7"/>
        <v>2</v>
      </c>
      <c r="O57" s="16" t="b">
        <f t="shared" ca="1" si="8"/>
        <v>0</v>
      </c>
      <c r="P57" s="16" t="b">
        <f t="shared" si="9"/>
        <v>0</v>
      </c>
      <c r="Q57" s="17" t="b">
        <f t="shared" ca="1" si="2"/>
        <v>0</v>
      </c>
      <c r="R57" s="30" t="b">
        <f t="shared" ca="1" si="10"/>
        <v>0</v>
      </c>
    </row>
    <row r="58" spans="1:18" x14ac:dyDescent="0.25">
      <c r="A58" s="124" t="str">
        <f t="shared" si="3"/>
        <v/>
      </c>
      <c r="B58" s="107"/>
      <c r="C58" s="108"/>
      <c r="D58" s="108"/>
      <c r="E58" s="108"/>
      <c r="F58" s="103"/>
      <c r="G58" s="5" t="str">
        <f t="shared" ca="1" si="4"/>
        <v/>
      </c>
      <c r="H58" s="50" t="str">
        <f t="shared" ca="1" si="1"/>
        <v/>
      </c>
      <c r="I58" s="85"/>
      <c r="J58" s="92" t="str">
        <f t="shared" ca="1" si="5"/>
        <v/>
      </c>
      <c r="K58" s="89"/>
      <c r="L58" s="42"/>
      <c r="M58" s="38" t="str">
        <f t="shared" ca="1" si="6"/>
        <v>û</v>
      </c>
      <c r="N58" s="16">
        <f t="shared" ca="1" si="7"/>
        <v>2</v>
      </c>
      <c r="O58" s="16" t="b">
        <f t="shared" ca="1" si="8"/>
        <v>0</v>
      </c>
      <c r="P58" s="16" t="b">
        <f t="shared" si="9"/>
        <v>0</v>
      </c>
      <c r="Q58" s="17" t="b">
        <f t="shared" ca="1" si="2"/>
        <v>0</v>
      </c>
      <c r="R58" s="30" t="b">
        <f t="shared" ca="1" si="10"/>
        <v>0</v>
      </c>
    </row>
    <row r="59" spans="1:18" x14ac:dyDescent="0.25">
      <c r="A59" s="124" t="str">
        <f t="shared" si="3"/>
        <v/>
      </c>
      <c r="B59" s="107"/>
      <c r="C59" s="108"/>
      <c r="D59" s="108"/>
      <c r="E59" s="108"/>
      <c r="F59" s="103"/>
      <c r="G59" s="5" t="str">
        <f t="shared" ca="1" si="4"/>
        <v/>
      </c>
      <c r="H59" s="50" t="str">
        <f t="shared" ca="1" si="1"/>
        <v/>
      </c>
      <c r="I59" s="85"/>
      <c r="J59" s="92" t="str">
        <f t="shared" ca="1" si="5"/>
        <v/>
      </c>
      <c r="K59" s="89"/>
      <c r="L59" s="42"/>
      <c r="M59" s="38" t="str">
        <f t="shared" ca="1" si="6"/>
        <v>û</v>
      </c>
      <c r="N59" s="16">
        <f t="shared" ca="1" si="7"/>
        <v>2</v>
      </c>
      <c r="O59" s="16" t="b">
        <f t="shared" ca="1" si="8"/>
        <v>0</v>
      </c>
      <c r="P59" s="16" t="b">
        <f t="shared" si="9"/>
        <v>0</v>
      </c>
      <c r="Q59" s="17" t="b">
        <f t="shared" ca="1" si="2"/>
        <v>0</v>
      </c>
      <c r="R59" s="30" t="b">
        <f t="shared" ca="1" si="10"/>
        <v>0</v>
      </c>
    </row>
    <row r="60" spans="1:18" x14ac:dyDescent="0.25">
      <c r="A60" s="124" t="str">
        <f t="shared" si="3"/>
        <v/>
      </c>
      <c r="B60" s="107"/>
      <c r="C60" s="108"/>
      <c r="D60" s="108"/>
      <c r="E60" s="108"/>
      <c r="F60" s="103"/>
      <c r="G60" s="5" t="str">
        <f t="shared" ca="1" si="4"/>
        <v/>
      </c>
      <c r="H60" s="50" t="str">
        <f t="shared" ca="1" si="1"/>
        <v/>
      </c>
      <c r="I60" s="85"/>
      <c r="J60" s="92" t="str">
        <f t="shared" ca="1" si="5"/>
        <v/>
      </c>
      <c r="K60" s="89"/>
      <c r="L60" s="42"/>
      <c r="M60" s="38" t="str">
        <f t="shared" ca="1" si="6"/>
        <v>û</v>
      </c>
      <c r="N60" s="16">
        <f t="shared" ca="1" si="7"/>
        <v>2</v>
      </c>
      <c r="O60" s="16" t="b">
        <f t="shared" ca="1" si="8"/>
        <v>0</v>
      </c>
      <c r="P60" s="16" t="b">
        <f t="shared" si="9"/>
        <v>0</v>
      </c>
      <c r="Q60" s="17" t="b">
        <f t="shared" ca="1" si="2"/>
        <v>0</v>
      </c>
      <c r="R60" s="30" t="b">
        <f t="shared" ca="1" si="10"/>
        <v>0</v>
      </c>
    </row>
    <row r="61" spans="1:18" x14ac:dyDescent="0.25">
      <c r="A61" s="124" t="str">
        <f t="shared" si="3"/>
        <v/>
      </c>
      <c r="B61" s="107"/>
      <c r="C61" s="108"/>
      <c r="D61" s="108"/>
      <c r="E61" s="108"/>
      <c r="F61" s="103"/>
      <c r="G61" s="5" t="str">
        <f t="shared" ca="1" si="4"/>
        <v/>
      </c>
      <c r="H61" s="50" t="str">
        <f t="shared" ca="1" si="1"/>
        <v/>
      </c>
      <c r="I61" s="85"/>
      <c r="J61" s="92" t="str">
        <f t="shared" ca="1" si="5"/>
        <v/>
      </c>
      <c r="K61" s="89"/>
      <c r="L61" s="42"/>
      <c r="M61" s="38" t="str">
        <f t="shared" ca="1" si="6"/>
        <v>û</v>
      </c>
      <c r="N61" s="16">
        <f t="shared" ca="1" si="7"/>
        <v>2</v>
      </c>
      <c r="O61" s="16" t="b">
        <f t="shared" ca="1" si="8"/>
        <v>0</v>
      </c>
      <c r="P61" s="16" t="b">
        <f t="shared" si="9"/>
        <v>0</v>
      </c>
      <c r="Q61" s="17" t="b">
        <f t="shared" ca="1" si="2"/>
        <v>0</v>
      </c>
      <c r="R61" s="30" t="b">
        <f t="shared" ca="1" si="10"/>
        <v>0</v>
      </c>
    </row>
    <row r="62" spans="1:18" x14ac:dyDescent="0.25">
      <c r="A62" s="124" t="str">
        <f t="shared" si="3"/>
        <v/>
      </c>
      <c r="B62" s="107"/>
      <c r="C62" s="108"/>
      <c r="D62" s="108"/>
      <c r="E62" s="108"/>
      <c r="F62" s="103"/>
      <c r="G62" s="5" t="str">
        <f t="shared" ca="1" si="4"/>
        <v/>
      </c>
      <c r="H62" s="50" t="str">
        <f t="shared" ca="1" si="1"/>
        <v/>
      </c>
      <c r="I62" s="85"/>
      <c r="J62" s="92" t="str">
        <f t="shared" ca="1" si="5"/>
        <v/>
      </c>
      <c r="K62" s="89"/>
      <c r="L62" s="42"/>
      <c r="M62" s="38" t="str">
        <f t="shared" ca="1" si="6"/>
        <v>û</v>
      </c>
      <c r="N62" s="16">
        <f t="shared" ca="1" si="7"/>
        <v>2</v>
      </c>
      <c r="O62" s="16" t="b">
        <f t="shared" ca="1" si="8"/>
        <v>0</v>
      </c>
      <c r="P62" s="16" t="b">
        <f t="shared" si="9"/>
        <v>0</v>
      </c>
      <c r="Q62" s="17" t="b">
        <f t="shared" ca="1" si="2"/>
        <v>0</v>
      </c>
      <c r="R62" s="30" t="b">
        <f t="shared" ca="1" si="10"/>
        <v>0</v>
      </c>
    </row>
    <row r="63" spans="1:18" x14ac:dyDescent="0.25">
      <c r="A63" s="124" t="str">
        <f t="shared" si="3"/>
        <v/>
      </c>
      <c r="B63" s="107"/>
      <c r="C63" s="108"/>
      <c r="D63" s="108"/>
      <c r="E63" s="108"/>
      <c r="F63" s="103"/>
      <c r="G63" s="5" t="str">
        <f t="shared" ca="1" si="4"/>
        <v/>
      </c>
      <c r="H63" s="50" t="str">
        <f t="shared" ca="1" si="1"/>
        <v/>
      </c>
      <c r="I63" s="85"/>
      <c r="J63" s="92" t="str">
        <f t="shared" ca="1" si="5"/>
        <v/>
      </c>
      <c r="K63" s="89"/>
      <c r="L63" s="42"/>
      <c r="M63" s="38" t="str">
        <f t="shared" ca="1" si="6"/>
        <v>û</v>
      </c>
      <c r="N63" s="16">
        <f t="shared" ca="1" si="7"/>
        <v>2</v>
      </c>
      <c r="O63" s="16" t="b">
        <f t="shared" ca="1" si="8"/>
        <v>0</v>
      </c>
      <c r="P63" s="16" t="b">
        <f t="shared" si="9"/>
        <v>0</v>
      </c>
      <c r="Q63" s="17" t="b">
        <f t="shared" ca="1" si="2"/>
        <v>0</v>
      </c>
      <c r="R63" s="30" t="b">
        <f t="shared" ca="1" si="10"/>
        <v>0</v>
      </c>
    </row>
    <row r="64" spans="1:18" x14ac:dyDescent="0.25">
      <c r="A64" s="124" t="str">
        <f t="shared" si="3"/>
        <v/>
      </c>
      <c r="B64" s="107"/>
      <c r="C64" s="108"/>
      <c r="D64" s="108"/>
      <c r="E64" s="108"/>
      <c r="F64" s="103"/>
      <c r="G64" s="5" t="str">
        <f t="shared" ca="1" si="4"/>
        <v/>
      </c>
      <c r="H64" s="50" t="str">
        <f t="shared" ca="1" si="1"/>
        <v/>
      </c>
      <c r="I64" s="85"/>
      <c r="J64" s="92" t="str">
        <f t="shared" ca="1" si="5"/>
        <v/>
      </c>
      <c r="K64" s="89"/>
      <c r="L64" s="42"/>
      <c r="M64" s="38" t="str">
        <f t="shared" ca="1" si="6"/>
        <v>û</v>
      </c>
      <c r="N64" s="16">
        <f t="shared" ca="1" si="7"/>
        <v>2</v>
      </c>
      <c r="O64" s="16" t="b">
        <f t="shared" ca="1" si="8"/>
        <v>0</v>
      </c>
      <c r="P64" s="16" t="b">
        <f t="shared" si="9"/>
        <v>0</v>
      </c>
      <c r="Q64" s="17" t="b">
        <f t="shared" ca="1" si="2"/>
        <v>0</v>
      </c>
      <c r="R64" s="30" t="b">
        <f t="shared" ca="1" si="10"/>
        <v>0</v>
      </c>
    </row>
    <row r="65" spans="1:18" x14ac:dyDescent="0.25">
      <c r="A65" s="124" t="str">
        <f t="shared" si="3"/>
        <v/>
      </c>
      <c r="B65" s="107"/>
      <c r="C65" s="108"/>
      <c r="D65" s="108"/>
      <c r="E65" s="108"/>
      <c r="F65" s="103"/>
      <c r="G65" s="5" t="str">
        <f t="shared" ca="1" si="4"/>
        <v/>
      </c>
      <c r="H65" s="50" t="str">
        <f t="shared" ca="1" si="1"/>
        <v/>
      </c>
      <c r="I65" s="85"/>
      <c r="J65" s="92" t="str">
        <f t="shared" ca="1" si="5"/>
        <v/>
      </c>
      <c r="K65" s="89"/>
      <c r="L65" s="42"/>
      <c r="M65" s="38" t="str">
        <f t="shared" ca="1" si="6"/>
        <v>û</v>
      </c>
      <c r="N65" s="16">
        <f t="shared" ca="1" si="7"/>
        <v>2</v>
      </c>
      <c r="O65" s="16" t="b">
        <f t="shared" ca="1" si="8"/>
        <v>0</v>
      </c>
      <c r="P65" s="16" t="b">
        <f t="shared" si="9"/>
        <v>0</v>
      </c>
      <c r="Q65" s="17" t="b">
        <f t="shared" ca="1" si="2"/>
        <v>0</v>
      </c>
      <c r="R65" s="30" t="b">
        <f t="shared" ca="1" si="10"/>
        <v>0</v>
      </c>
    </row>
    <row r="66" spans="1:18" x14ac:dyDescent="0.25">
      <c r="A66" s="124" t="str">
        <f t="shared" si="3"/>
        <v/>
      </c>
      <c r="B66" s="107"/>
      <c r="C66" s="108"/>
      <c r="D66" s="108"/>
      <c r="E66" s="108"/>
      <c r="F66" s="103"/>
      <c r="G66" s="5" t="str">
        <f t="shared" ca="1" si="4"/>
        <v/>
      </c>
      <c r="H66" s="50" t="str">
        <f t="shared" ref="H66:H71" ca="1" si="11">IF(G66="Cadets","hc","")</f>
        <v/>
      </c>
      <c r="I66" s="85"/>
      <c r="J66" s="92" t="str">
        <f t="shared" ca="1" si="5"/>
        <v/>
      </c>
      <c r="K66" s="89"/>
      <c r="L66" s="42"/>
      <c r="M66" s="38" t="str">
        <f t="shared" ca="1" si="6"/>
        <v>û</v>
      </c>
      <c r="N66" s="16">
        <f t="shared" ca="1" si="7"/>
        <v>2</v>
      </c>
      <c r="O66" s="16" t="b">
        <f t="shared" ca="1" si="8"/>
        <v>0</v>
      </c>
      <c r="P66" s="16" t="b">
        <f t="shared" si="9"/>
        <v>0</v>
      </c>
      <c r="Q66" s="17" t="b">
        <f t="shared" ref="Q66:Q71" ca="1" si="12">IF(ISNUMBER(F66),AND(F66&gt;=DATE(IF(MONTH(NOW())&lt;9,YEAR(NOW())-1,YEAR(NOW()))-VLOOKUP(G66,tabSD,3,FALSE),1,1),F66&lt;=DATE(IF(MONTH(NOW())&lt;9,YEAR(NOW())-1,YEAR(NOW()))-VLOOKUP(G66,tabSD,2,FALSE),12,31)),FALSE)</f>
        <v>0</v>
      </c>
      <c r="R66" s="30" t="b">
        <f t="shared" ca="1" si="10"/>
        <v>0</v>
      </c>
    </row>
    <row r="67" spans="1:18" x14ac:dyDescent="0.25">
      <c r="A67" s="124" t="str">
        <f t="shared" ref="A67:A71" si="13">IF(ISTEXT(B67),IF(ISNUMBER(A66),A66+1,1),"")</f>
        <v/>
      </c>
      <c r="B67" s="107"/>
      <c r="C67" s="108"/>
      <c r="D67" s="108"/>
      <c r="E67" s="108"/>
      <c r="F67" s="103"/>
      <c r="G67" s="5" t="str">
        <f t="shared" ref="G67:G71" ca="1" si="14">IF(OR(ISBLANK(E67),ISBLANK(F67)),"",INDEX(tabSD,MATCH(IF(MONTH(NOW())&lt;9,YEAR(NOW())-1,YEAR(NOW()))-YEAR(F67),INDEX(tabSD,,2)),1))</f>
        <v/>
      </c>
      <c r="H67" s="50" t="str">
        <f t="shared" ca="1" si="11"/>
        <v/>
      </c>
      <c r="I67" s="85"/>
      <c r="J67" s="92" t="str">
        <f t="shared" ref="J67:J71" ca="1" si="15">IF(M67="ü","Championnat de France","")</f>
        <v/>
      </c>
      <c r="K67" s="89"/>
      <c r="L67" s="42"/>
      <c r="M67" s="38" t="str">
        <f t="shared" ref="M67:M71" ca="1" si="16">IF(AND(O67:R67),"ü","û")</f>
        <v>û</v>
      </c>
      <c r="N67" s="16">
        <f t="shared" ref="N67:N71" ca="1" si="17">COUNTA(B67:I67)</f>
        <v>2</v>
      </c>
      <c r="O67" s="16" t="b">
        <f t="shared" ref="O67:O71" ca="1" si="18">OR(N67=0,N67=8)</f>
        <v>0</v>
      </c>
      <c r="P67" s="16" t="b">
        <f t="shared" ref="P67:P71" si="19">IF(LEN(D67)=9,AND(IFERROR(VALUE(LEFT(D67,8))&gt;0,FALSE),ISTEXT(RIGHT(D67,1))),FALSE)</f>
        <v>0</v>
      </c>
      <c r="Q67" s="17" t="b">
        <f t="shared" ca="1" si="12"/>
        <v>0</v>
      </c>
      <c r="R67" s="30" t="b">
        <f t="shared" ref="R67:R71" ca="1" si="20">IFERROR(HLOOKUP(I67,INDIRECT("lp"&amp;LOWER(LEFT(E67,1))&amp;G67),1,FALSE),FALSE)</f>
        <v>0</v>
      </c>
    </row>
    <row r="68" spans="1:18" x14ac:dyDescent="0.25">
      <c r="A68" s="124" t="str">
        <f t="shared" si="13"/>
        <v/>
      </c>
      <c r="B68" s="107"/>
      <c r="C68" s="108"/>
      <c r="D68" s="108"/>
      <c r="E68" s="108"/>
      <c r="F68" s="103"/>
      <c r="G68" s="5" t="str">
        <f t="shared" ca="1" si="14"/>
        <v/>
      </c>
      <c r="H68" s="50" t="str">
        <f t="shared" ca="1" si="11"/>
        <v/>
      </c>
      <c r="I68" s="85"/>
      <c r="J68" s="92" t="str">
        <f t="shared" ca="1" si="15"/>
        <v/>
      </c>
      <c r="K68" s="89"/>
      <c r="L68" s="42"/>
      <c r="M68" s="38" t="str">
        <f t="shared" ca="1" si="16"/>
        <v>û</v>
      </c>
      <c r="N68" s="16">
        <f t="shared" ca="1" si="17"/>
        <v>2</v>
      </c>
      <c r="O68" s="16" t="b">
        <f t="shared" ca="1" si="18"/>
        <v>0</v>
      </c>
      <c r="P68" s="16" t="b">
        <f t="shared" si="19"/>
        <v>0</v>
      </c>
      <c r="Q68" s="17" t="b">
        <f t="shared" ca="1" si="12"/>
        <v>0</v>
      </c>
      <c r="R68" s="30" t="b">
        <f t="shared" ca="1" si="20"/>
        <v>0</v>
      </c>
    </row>
    <row r="69" spans="1:18" x14ac:dyDescent="0.25">
      <c r="A69" s="124" t="str">
        <f t="shared" si="13"/>
        <v/>
      </c>
      <c r="B69" s="107"/>
      <c r="C69" s="108"/>
      <c r="D69" s="108"/>
      <c r="E69" s="108"/>
      <c r="F69" s="103"/>
      <c r="G69" s="5" t="str">
        <f t="shared" ca="1" si="14"/>
        <v/>
      </c>
      <c r="H69" s="50" t="str">
        <f t="shared" ca="1" si="11"/>
        <v/>
      </c>
      <c r="I69" s="85"/>
      <c r="J69" s="92" t="str">
        <f t="shared" ca="1" si="15"/>
        <v/>
      </c>
      <c r="K69" s="89"/>
      <c r="L69" s="42"/>
      <c r="M69" s="38" t="str">
        <f t="shared" ca="1" si="16"/>
        <v>û</v>
      </c>
      <c r="N69" s="16">
        <f t="shared" ca="1" si="17"/>
        <v>2</v>
      </c>
      <c r="O69" s="16" t="b">
        <f t="shared" ca="1" si="18"/>
        <v>0</v>
      </c>
      <c r="P69" s="16" t="b">
        <f t="shared" si="19"/>
        <v>0</v>
      </c>
      <c r="Q69" s="17" t="b">
        <f t="shared" ca="1" si="12"/>
        <v>0</v>
      </c>
      <c r="R69" s="30" t="b">
        <f t="shared" ca="1" si="20"/>
        <v>0</v>
      </c>
    </row>
    <row r="70" spans="1:18" x14ac:dyDescent="0.25">
      <c r="A70" s="124" t="str">
        <f t="shared" si="13"/>
        <v/>
      </c>
      <c r="B70" s="107"/>
      <c r="C70" s="108"/>
      <c r="D70" s="108"/>
      <c r="E70" s="108"/>
      <c r="F70" s="103"/>
      <c r="G70" s="5" t="str">
        <f t="shared" ca="1" si="14"/>
        <v/>
      </c>
      <c r="H70" s="50" t="str">
        <f t="shared" ca="1" si="11"/>
        <v/>
      </c>
      <c r="I70" s="85"/>
      <c r="J70" s="92" t="str">
        <f t="shared" ca="1" si="15"/>
        <v/>
      </c>
      <c r="K70" s="89"/>
      <c r="L70" s="42"/>
      <c r="M70" s="38" t="str">
        <f t="shared" ca="1" si="16"/>
        <v>û</v>
      </c>
      <c r="N70" s="16">
        <f t="shared" ca="1" si="17"/>
        <v>2</v>
      </c>
      <c r="O70" s="16" t="b">
        <f t="shared" ca="1" si="18"/>
        <v>0</v>
      </c>
      <c r="P70" s="16" t="b">
        <f t="shared" si="19"/>
        <v>0</v>
      </c>
      <c r="Q70" s="17" t="b">
        <f t="shared" ca="1" si="12"/>
        <v>0</v>
      </c>
      <c r="R70" s="30" t="b">
        <f t="shared" ca="1" si="20"/>
        <v>0</v>
      </c>
    </row>
    <row r="71" spans="1:18" ht="15.75" thickBot="1" x14ac:dyDescent="0.3">
      <c r="A71" s="125" t="str">
        <f t="shared" si="13"/>
        <v/>
      </c>
      <c r="B71" s="109"/>
      <c r="C71" s="110"/>
      <c r="D71" s="110"/>
      <c r="E71" s="110"/>
      <c r="F71" s="104"/>
      <c r="G71" s="19" t="str">
        <f t="shared" ca="1" si="14"/>
        <v/>
      </c>
      <c r="H71" s="51" t="str">
        <f t="shared" ca="1" si="11"/>
        <v/>
      </c>
      <c r="I71" s="86"/>
      <c r="J71" s="93" t="str">
        <f t="shared" ca="1" si="15"/>
        <v/>
      </c>
      <c r="K71" s="90"/>
      <c r="L71" s="43"/>
      <c r="M71" s="39" t="str">
        <f t="shared" ca="1" si="16"/>
        <v>û</v>
      </c>
      <c r="N71" s="16">
        <f t="shared" ca="1" si="17"/>
        <v>2</v>
      </c>
      <c r="O71" s="16" t="b">
        <f t="shared" ca="1" si="18"/>
        <v>0</v>
      </c>
      <c r="P71" s="16" t="b">
        <f t="shared" si="19"/>
        <v>0</v>
      </c>
      <c r="Q71" s="17" t="b">
        <f t="shared" ca="1" si="12"/>
        <v>0</v>
      </c>
      <c r="R71" s="30" t="b">
        <f t="shared" ca="1" si="20"/>
        <v>0</v>
      </c>
    </row>
  </sheetData>
  <sheetProtection password="CDED" sheet="1" objects="1" scenarios="1" selectLockedCells="1"/>
  <conditionalFormatting sqref="M2:Q71">
    <cfRule type="iconSet" priority="1">
      <iconSet iconSet="3Symbols" showValue="0">
        <cfvo type="percent" val="0"/>
        <cfvo type="num" val="0" gte="0"/>
        <cfvo type="num" val="TRUE"/>
      </iconSet>
    </cfRule>
  </conditionalFormatting>
  <dataValidations count="5">
    <dataValidation type="date" allowBlank="1" showInputMessage="1" showErrorMessage="1" errorTitle="Date de naissance" error="La date saisie ne correspond pas aux catégories d'âge autorisées ou n'est pas dans un format valide" promptTitle="Date de naissance" prompt="Veuillez saisir la date de naissance du compétiteur_x000a__x000a_Format jj/mm/aa ou jj/mm/aaaa" sqref="F2:F71">
      <formula1>DATE(YEAR(TODAY())-34,1,1)</formula1>
      <formula2>DATE(YEAR(TODAY())-14,12,31)</formula2>
    </dataValidation>
    <dataValidation type="list" allowBlank="1" showInputMessage="1" showErrorMessage="1" promptTitle="Sexe" prompt="Veuillez sélectionner le sexe du compétiteur_x000a__x000a_Si aucun choix n'apparait vérifier les case précedentes sont bien remplies" sqref="E2:E71">
      <formula1>IF(AND(NOT(ISBLANK(B2)),NOT(ISBLANK(C2)),NOT(ISBLANK(D2))),INDIRECT("Sexe"),INDIRECT("Vide"))</formula1>
    </dataValidation>
    <dataValidation type="list" allowBlank="1" showInputMessage="1" showErrorMessage="1" sqref="G2:G71">
      <formula1>IF(NOT(ISBLANK(E2)),INDEX(tabSD,,1),INDIRECT("Vide"))</formula1>
    </dataValidation>
    <dataValidation type="list" allowBlank="1" showInputMessage="1" showErrorMessage="1" sqref="H2:H71">
      <formula1>IF(G2="Cadets",ClC_SD,ClJS_SD)</formula1>
    </dataValidation>
    <dataValidation type="list" allowBlank="1" showInputMessage="1" showErrorMessage="1" sqref="I2:I71">
      <formula1>INDIRECT("lp"&amp;LOWER(LEFT(E2,1))&amp;G2)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D48"/>
  <sheetViews>
    <sheetView zoomScaleNormal="100" workbookViewId="0">
      <selection sqref="A1:L1"/>
    </sheetView>
  </sheetViews>
  <sheetFormatPr baseColWidth="10" defaultColWidth="2.85546875" defaultRowHeight="15" x14ac:dyDescent="0.25"/>
  <cols>
    <col min="1" max="1" width="103.7109375" bestFit="1" customWidth="1"/>
    <col min="2" max="2" width="3.5703125" customWidth="1"/>
    <col min="3" max="3" width="3.7109375" bestFit="1" customWidth="1"/>
    <col min="4" max="4" width="21.7109375" bestFit="1" customWidth="1"/>
    <col min="5" max="5" width="2.85546875" customWidth="1"/>
  </cols>
  <sheetData>
    <row r="1" spans="1:4" x14ac:dyDescent="0.25">
      <c r="A1" t="s">
        <v>155</v>
      </c>
    </row>
    <row r="2" spans="1:4" ht="15" customHeight="1" x14ac:dyDescent="0.25">
      <c r="A2" t="s">
        <v>109</v>
      </c>
      <c r="C2" s="138" t="s">
        <v>39</v>
      </c>
      <c r="D2" t="s">
        <v>163</v>
      </c>
    </row>
    <row r="3" spans="1:4" x14ac:dyDescent="0.25">
      <c r="A3" t="s">
        <v>110</v>
      </c>
      <c r="C3" s="138"/>
      <c r="D3" t="s">
        <v>164</v>
      </c>
    </row>
    <row r="4" spans="1:4" x14ac:dyDescent="0.25">
      <c r="A4" t="s">
        <v>111</v>
      </c>
      <c r="C4" s="138"/>
      <c r="D4" t="s">
        <v>165</v>
      </c>
    </row>
    <row r="5" spans="1:4" ht="15" customHeight="1" x14ac:dyDescent="0.25">
      <c r="A5" t="s">
        <v>112</v>
      </c>
      <c r="C5" s="138"/>
      <c r="D5" t="s">
        <v>166</v>
      </c>
    </row>
    <row r="6" spans="1:4" x14ac:dyDescent="0.25">
      <c r="A6" t="s">
        <v>113</v>
      </c>
      <c r="C6" s="138"/>
      <c r="D6" t="s">
        <v>201</v>
      </c>
    </row>
    <row r="7" spans="1:4" x14ac:dyDescent="0.25">
      <c r="A7" t="s">
        <v>114</v>
      </c>
    </row>
    <row r="8" spans="1:4" ht="15" customHeight="1" x14ac:dyDescent="0.25">
      <c r="A8" t="s">
        <v>115</v>
      </c>
    </row>
    <row r="9" spans="1:4" x14ac:dyDescent="0.25">
      <c r="A9" t="s">
        <v>116</v>
      </c>
    </row>
    <row r="10" spans="1:4" x14ac:dyDescent="0.25">
      <c r="A10" t="s">
        <v>117</v>
      </c>
    </row>
    <row r="11" spans="1:4" x14ac:dyDescent="0.25">
      <c r="A11" t="s">
        <v>118</v>
      </c>
    </row>
    <row r="12" spans="1:4" x14ac:dyDescent="0.25">
      <c r="A12" t="s">
        <v>119</v>
      </c>
    </row>
    <row r="13" spans="1:4" x14ac:dyDescent="0.25">
      <c r="A13" t="s">
        <v>120</v>
      </c>
    </row>
    <row r="14" spans="1:4" x14ac:dyDescent="0.25">
      <c r="A14" t="s">
        <v>121</v>
      </c>
    </row>
    <row r="15" spans="1:4" x14ac:dyDescent="0.25">
      <c r="A15" t="s">
        <v>122</v>
      </c>
    </row>
    <row r="16" spans="1:4" x14ac:dyDescent="0.25">
      <c r="A16" t="s">
        <v>123</v>
      </c>
    </row>
    <row r="17" spans="1:1" x14ac:dyDescent="0.25">
      <c r="A17" t="s">
        <v>124</v>
      </c>
    </row>
    <row r="18" spans="1:1" x14ac:dyDescent="0.25">
      <c r="A18" t="s">
        <v>125</v>
      </c>
    </row>
    <row r="19" spans="1:1" x14ac:dyDescent="0.25">
      <c r="A19" t="s">
        <v>126</v>
      </c>
    </row>
    <row r="20" spans="1:1" x14ac:dyDescent="0.25">
      <c r="A20" t="s">
        <v>127</v>
      </c>
    </row>
    <row r="21" spans="1:1" x14ac:dyDescent="0.25">
      <c r="A21" t="s">
        <v>128</v>
      </c>
    </row>
    <row r="22" spans="1:1" x14ac:dyDescent="0.25">
      <c r="A22" t="s">
        <v>129</v>
      </c>
    </row>
    <row r="23" spans="1:1" x14ac:dyDescent="0.25">
      <c r="A23" t="s">
        <v>130</v>
      </c>
    </row>
    <row r="24" spans="1:1" x14ac:dyDescent="0.25">
      <c r="A24" t="s">
        <v>131</v>
      </c>
    </row>
    <row r="25" spans="1:1" x14ac:dyDescent="0.25">
      <c r="A25" t="s">
        <v>132</v>
      </c>
    </row>
    <row r="26" spans="1:1" x14ac:dyDescent="0.25">
      <c r="A26" t="s">
        <v>158</v>
      </c>
    </row>
    <row r="27" spans="1:1" x14ac:dyDescent="0.25">
      <c r="A27" t="s">
        <v>133</v>
      </c>
    </row>
    <row r="28" spans="1:1" x14ac:dyDescent="0.25">
      <c r="A28" t="s">
        <v>134</v>
      </c>
    </row>
    <row r="29" spans="1:1" x14ac:dyDescent="0.25">
      <c r="A29" t="s">
        <v>135</v>
      </c>
    </row>
    <row r="30" spans="1:1" x14ac:dyDescent="0.25">
      <c r="A30" t="s">
        <v>136</v>
      </c>
    </row>
    <row r="31" spans="1:1" x14ac:dyDescent="0.25">
      <c r="A31" t="s">
        <v>137</v>
      </c>
    </row>
    <row r="32" spans="1:1" x14ac:dyDescent="0.25">
      <c r="A32" t="s">
        <v>138</v>
      </c>
    </row>
    <row r="33" spans="1:1" x14ac:dyDescent="0.25">
      <c r="A33" t="s">
        <v>139</v>
      </c>
    </row>
    <row r="34" spans="1:1" x14ac:dyDescent="0.25">
      <c r="A34" t="s">
        <v>140</v>
      </c>
    </row>
    <row r="35" spans="1:1" x14ac:dyDescent="0.25">
      <c r="A35" t="s">
        <v>141</v>
      </c>
    </row>
    <row r="36" spans="1:1" x14ac:dyDescent="0.25">
      <c r="A36" t="s">
        <v>142</v>
      </c>
    </row>
    <row r="37" spans="1:1" x14ac:dyDescent="0.25">
      <c r="A37" t="s">
        <v>143</v>
      </c>
    </row>
    <row r="38" spans="1:1" x14ac:dyDescent="0.25">
      <c r="A38" t="s">
        <v>144</v>
      </c>
    </row>
    <row r="39" spans="1:1" x14ac:dyDescent="0.25">
      <c r="A39" t="s">
        <v>145</v>
      </c>
    </row>
    <row r="40" spans="1:1" x14ac:dyDescent="0.25">
      <c r="A40" t="s">
        <v>146</v>
      </c>
    </row>
    <row r="41" spans="1:1" x14ac:dyDescent="0.25">
      <c r="A41" t="s">
        <v>147</v>
      </c>
    </row>
    <row r="42" spans="1:1" x14ac:dyDescent="0.25">
      <c r="A42" t="s">
        <v>148</v>
      </c>
    </row>
    <row r="43" spans="1:1" x14ac:dyDescent="0.25">
      <c r="A43" t="s">
        <v>149</v>
      </c>
    </row>
    <row r="44" spans="1:1" x14ac:dyDescent="0.25">
      <c r="A44" t="s">
        <v>150</v>
      </c>
    </row>
    <row r="45" spans="1:1" x14ac:dyDescent="0.25">
      <c r="A45" t="s">
        <v>151</v>
      </c>
    </row>
    <row r="46" spans="1:1" x14ac:dyDescent="0.25">
      <c r="A46" t="s">
        <v>152</v>
      </c>
    </row>
    <row r="47" spans="1:1" x14ac:dyDescent="0.25">
      <c r="A47" t="s">
        <v>153</v>
      </c>
    </row>
    <row r="48" spans="1:1" x14ac:dyDescent="0.25">
      <c r="A48" t="s">
        <v>154</v>
      </c>
    </row>
  </sheetData>
  <sheetProtection password="CDED" sheet="1" objects="1" scenarios="1" selectLockedCells="1"/>
  <mergeCells count="1">
    <mergeCell ref="C2:C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C00000"/>
  </sheetPr>
  <dimension ref="A1:AE70"/>
  <sheetViews>
    <sheetView zoomScaleNormal="100" workbookViewId="0">
      <selection sqref="A1:C1"/>
    </sheetView>
  </sheetViews>
  <sheetFormatPr baseColWidth="10" defaultColWidth="2.85546875" defaultRowHeight="15" x14ac:dyDescent="0.25"/>
  <cols>
    <col min="1" max="1" width="10.28515625" bestFit="1" customWidth="1"/>
    <col min="2" max="2" width="9.5703125" bestFit="1" customWidth="1"/>
    <col min="3" max="3" width="9.85546875" bestFit="1" customWidth="1"/>
    <col min="4" max="4" width="2.28515625" style="1" bestFit="1" customWidth="1"/>
    <col min="5" max="5" width="2.140625" style="1" bestFit="1" customWidth="1"/>
    <col min="6" max="6" width="4.28515625" customWidth="1"/>
    <col min="7" max="7" width="3.7109375" style="6" bestFit="1" customWidth="1"/>
    <col min="8" max="8" width="3.7109375" bestFit="1" customWidth="1"/>
    <col min="9" max="9" width="26.85546875" bestFit="1" customWidth="1"/>
    <col min="10" max="13" width="20.85546875" bestFit="1" customWidth="1"/>
    <col min="14" max="14" width="26.140625" bestFit="1" customWidth="1"/>
    <col min="15" max="15" width="20.85546875" bestFit="1" customWidth="1"/>
    <col min="16" max="16" width="23.28515625" bestFit="1" customWidth="1"/>
  </cols>
  <sheetData>
    <row r="1" spans="1:12" ht="15.75" thickBot="1" x14ac:dyDescent="0.3">
      <c r="A1" s="139" t="s">
        <v>21</v>
      </c>
      <c r="B1" s="139"/>
      <c r="C1" s="139"/>
      <c r="D1" s="140" t="s">
        <v>50</v>
      </c>
      <c r="E1" s="140"/>
      <c r="G1" s="62"/>
      <c r="H1" s="63"/>
      <c r="I1" s="55" t="s">
        <v>2</v>
      </c>
      <c r="J1" s="55" t="s">
        <v>3</v>
      </c>
      <c r="K1" s="55" t="s">
        <v>4</v>
      </c>
      <c r="L1" s="55" t="s">
        <v>54</v>
      </c>
    </row>
    <row r="2" spans="1:12" x14ac:dyDescent="0.25">
      <c r="A2" s="74"/>
      <c r="B2" s="74" t="s">
        <v>5</v>
      </c>
      <c r="C2" s="74" t="s">
        <v>6</v>
      </c>
      <c r="D2" s="140"/>
      <c r="E2" s="140"/>
      <c r="G2" s="145" t="s">
        <v>53</v>
      </c>
      <c r="H2" s="146" t="s">
        <v>33</v>
      </c>
      <c r="I2" s="60" t="s">
        <v>77</v>
      </c>
      <c r="J2" s="60" t="s">
        <v>168</v>
      </c>
      <c r="K2" s="60" t="s">
        <v>168</v>
      </c>
      <c r="L2" s="60" t="s">
        <v>168</v>
      </c>
    </row>
    <row r="3" spans="1:12" x14ac:dyDescent="0.25">
      <c r="A3" t="s">
        <v>0</v>
      </c>
      <c r="B3">
        <v>6</v>
      </c>
      <c r="C3">
        <v>7</v>
      </c>
      <c r="D3" s="148" t="s">
        <v>105</v>
      </c>
      <c r="E3" s="148"/>
      <c r="G3" s="146"/>
      <c r="H3" s="146"/>
      <c r="I3" s="53" t="s">
        <v>78</v>
      </c>
      <c r="J3" s="53" t="s">
        <v>69</v>
      </c>
      <c r="K3" s="53" t="s">
        <v>69</v>
      </c>
      <c r="L3" s="53" t="s">
        <v>68</v>
      </c>
    </row>
    <row r="4" spans="1:12" x14ac:dyDescent="0.25">
      <c r="A4" t="s">
        <v>1</v>
      </c>
      <c r="B4">
        <v>8</v>
      </c>
      <c r="C4">
        <v>9</v>
      </c>
      <c r="D4" s="148" t="s">
        <v>105</v>
      </c>
      <c r="E4" s="148"/>
      <c r="G4" s="146"/>
      <c r="H4" s="146"/>
      <c r="I4" s="53" t="s">
        <v>85</v>
      </c>
      <c r="J4" s="53" t="s">
        <v>167</v>
      </c>
      <c r="K4" s="53" t="s">
        <v>167</v>
      </c>
      <c r="L4" s="53" t="s">
        <v>69</v>
      </c>
    </row>
    <row r="5" spans="1:12" x14ac:dyDescent="0.25">
      <c r="A5" t="s">
        <v>26</v>
      </c>
      <c r="B5">
        <v>10</v>
      </c>
      <c r="C5">
        <v>11</v>
      </c>
      <c r="D5" s="148" t="s">
        <v>105</v>
      </c>
      <c r="E5" s="148"/>
      <c r="G5" s="146"/>
      <c r="H5" s="146"/>
      <c r="I5" s="53" t="s">
        <v>66</v>
      </c>
      <c r="J5" s="53" t="s">
        <v>66</v>
      </c>
      <c r="K5" s="53" t="s">
        <v>66</v>
      </c>
      <c r="L5" s="53" t="s">
        <v>55</v>
      </c>
    </row>
    <row r="6" spans="1:12" x14ac:dyDescent="0.25">
      <c r="A6" t="s">
        <v>2</v>
      </c>
      <c r="B6">
        <v>12</v>
      </c>
      <c r="C6">
        <v>13</v>
      </c>
      <c r="D6" s="132" t="s">
        <v>52</v>
      </c>
      <c r="E6" s="132" t="s">
        <v>51</v>
      </c>
      <c r="G6" s="146"/>
      <c r="H6" s="146"/>
      <c r="I6" s="53" t="s">
        <v>62</v>
      </c>
      <c r="J6" s="53" t="s">
        <v>62</v>
      </c>
      <c r="K6" s="53" t="s">
        <v>62</v>
      </c>
      <c r="L6" s="53" t="s">
        <v>167</v>
      </c>
    </row>
    <row r="7" spans="1:12" x14ac:dyDescent="0.25">
      <c r="A7" t="s">
        <v>3</v>
      </c>
      <c r="B7">
        <v>14</v>
      </c>
      <c r="C7">
        <v>15</v>
      </c>
      <c r="D7" s="1" t="s">
        <v>52</v>
      </c>
      <c r="E7" s="1" t="s">
        <v>51</v>
      </c>
      <c r="G7" s="146"/>
      <c r="H7" s="146"/>
      <c r="I7" s="53"/>
      <c r="J7" s="53"/>
      <c r="K7" s="53"/>
      <c r="L7" s="53" t="s">
        <v>66</v>
      </c>
    </row>
    <row r="8" spans="1:12" x14ac:dyDescent="0.25">
      <c r="A8" t="s">
        <v>4</v>
      </c>
      <c r="B8">
        <v>16</v>
      </c>
      <c r="C8">
        <v>17</v>
      </c>
      <c r="D8" s="1" t="s">
        <v>52</v>
      </c>
      <c r="E8" s="1" t="s">
        <v>51</v>
      </c>
      <c r="G8" s="146"/>
      <c r="H8" s="146"/>
      <c r="I8" s="53"/>
      <c r="J8" s="53"/>
      <c r="K8" s="53"/>
      <c r="L8" s="53" t="s">
        <v>62</v>
      </c>
    </row>
    <row r="9" spans="1:12" ht="15.75" thickBot="1" x14ac:dyDescent="0.3">
      <c r="A9" t="s">
        <v>54</v>
      </c>
      <c r="B9">
        <v>18</v>
      </c>
      <c r="C9">
        <v>35</v>
      </c>
      <c r="D9" s="1" t="s">
        <v>52</v>
      </c>
      <c r="E9" s="1" t="s">
        <v>51</v>
      </c>
      <c r="G9" s="146"/>
      <c r="H9" s="152"/>
      <c r="I9" s="61"/>
      <c r="J9" s="61"/>
      <c r="K9" s="61"/>
      <c r="L9" s="61" t="s">
        <v>63</v>
      </c>
    </row>
    <row r="10" spans="1:12" ht="15.75" thickTop="1" x14ac:dyDescent="0.25">
      <c r="A10" t="s">
        <v>49</v>
      </c>
      <c r="B10">
        <v>35</v>
      </c>
      <c r="C10">
        <v>110</v>
      </c>
      <c r="D10" s="137" t="s">
        <v>51</v>
      </c>
      <c r="E10" s="137"/>
      <c r="G10" s="146"/>
      <c r="H10" s="146" t="s">
        <v>35</v>
      </c>
      <c r="I10" s="53" t="s">
        <v>79</v>
      </c>
      <c r="J10" s="53" t="s">
        <v>70</v>
      </c>
      <c r="K10" s="53" t="s">
        <v>70</v>
      </c>
      <c r="L10" s="53" t="s">
        <v>70</v>
      </c>
    </row>
    <row r="11" spans="1:12" x14ac:dyDescent="0.25">
      <c r="G11" s="146"/>
      <c r="H11" s="146"/>
      <c r="I11" s="53" t="s">
        <v>82</v>
      </c>
      <c r="J11" s="53" t="s">
        <v>71</v>
      </c>
      <c r="K11" s="53" t="s">
        <v>71</v>
      </c>
      <c r="L11" s="53" t="s">
        <v>56</v>
      </c>
    </row>
    <row r="12" spans="1:12" x14ac:dyDescent="0.25">
      <c r="G12" s="146"/>
      <c r="H12" s="146"/>
      <c r="I12" s="53" t="s">
        <v>80</v>
      </c>
      <c r="J12" s="53" t="s">
        <v>94</v>
      </c>
      <c r="K12" s="53" t="s">
        <v>94</v>
      </c>
      <c r="L12" s="53" t="s">
        <v>71</v>
      </c>
    </row>
    <row r="13" spans="1:12" x14ac:dyDescent="0.25">
      <c r="G13" s="146"/>
      <c r="H13" s="146"/>
      <c r="I13" s="53" t="s">
        <v>86</v>
      </c>
      <c r="J13" s="53" t="s">
        <v>169</v>
      </c>
      <c r="K13" s="53" t="s">
        <v>76</v>
      </c>
      <c r="L13" s="53" t="s">
        <v>57</v>
      </c>
    </row>
    <row r="14" spans="1:12" x14ac:dyDescent="0.25">
      <c r="G14" s="146"/>
      <c r="H14" s="146"/>
      <c r="I14" s="53" t="s">
        <v>67</v>
      </c>
      <c r="J14" s="53" t="s">
        <v>67</v>
      </c>
      <c r="K14" s="53" t="s">
        <v>67</v>
      </c>
      <c r="L14" s="53" t="s">
        <v>94</v>
      </c>
    </row>
    <row r="15" spans="1:12" x14ac:dyDescent="0.25">
      <c r="G15" s="146"/>
      <c r="H15" s="146"/>
      <c r="I15" s="53" t="s">
        <v>64</v>
      </c>
      <c r="J15" s="53" t="s">
        <v>64</v>
      </c>
      <c r="K15" s="53" t="s">
        <v>64</v>
      </c>
      <c r="L15" s="53" t="s">
        <v>58</v>
      </c>
    </row>
    <row r="16" spans="1:12" x14ac:dyDescent="0.25">
      <c r="G16" s="146"/>
      <c r="H16" s="146"/>
      <c r="I16" s="53"/>
      <c r="J16" s="53"/>
      <c r="K16" s="53"/>
      <c r="L16" s="53" t="s">
        <v>169</v>
      </c>
    </row>
    <row r="17" spans="7:31" x14ac:dyDescent="0.25">
      <c r="G17" s="146"/>
      <c r="H17" s="146"/>
      <c r="I17" s="53"/>
      <c r="J17" s="53"/>
      <c r="K17" s="53"/>
      <c r="L17" s="53" t="s">
        <v>67</v>
      </c>
    </row>
    <row r="18" spans="7:31" x14ac:dyDescent="0.25">
      <c r="G18" s="146"/>
      <c r="H18" s="146"/>
      <c r="I18" s="53"/>
      <c r="J18" s="53"/>
      <c r="K18" s="53"/>
      <c r="L18" s="53" t="s">
        <v>64</v>
      </c>
    </row>
    <row r="19" spans="7:31" ht="15.75" thickBot="1" x14ac:dyDescent="0.3">
      <c r="G19" s="146"/>
      <c r="H19" s="152"/>
      <c r="I19" s="61"/>
      <c r="J19" s="61"/>
      <c r="K19" s="61"/>
      <c r="L19" s="61" t="s">
        <v>65</v>
      </c>
    </row>
    <row r="20" spans="7:31" ht="15.75" thickTop="1" x14ac:dyDescent="0.25">
      <c r="G20" s="146"/>
      <c r="H20" s="146" t="s">
        <v>34</v>
      </c>
      <c r="I20" s="53" t="s">
        <v>83</v>
      </c>
      <c r="J20" s="53" t="s">
        <v>73</v>
      </c>
      <c r="K20" s="53" t="s">
        <v>73</v>
      </c>
      <c r="L20" s="53" t="s">
        <v>73</v>
      </c>
    </row>
    <row r="21" spans="7:31" x14ac:dyDescent="0.25">
      <c r="G21" s="146"/>
      <c r="H21" s="146"/>
      <c r="I21" s="53" t="s">
        <v>84</v>
      </c>
      <c r="J21" s="53" t="s">
        <v>74</v>
      </c>
      <c r="K21" s="53" t="s">
        <v>74</v>
      </c>
      <c r="L21" s="53" t="s">
        <v>59</v>
      </c>
    </row>
    <row r="22" spans="7:31" x14ac:dyDescent="0.25">
      <c r="G22" s="146"/>
      <c r="H22" s="146"/>
      <c r="I22" s="53" t="s">
        <v>81</v>
      </c>
      <c r="J22" s="53" t="s">
        <v>100</v>
      </c>
      <c r="K22" s="53" t="s">
        <v>100</v>
      </c>
      <c r="L22" s="53" t="s">
        <v>74</v>
      </c>
    </row>
    <row r="23" spans="7:31" x14ac:dyDescent="0.25">
      <c r="G23" s="146"/>
      <c r="H23" s="146"/>
      <c r="I23" s="53"/>
      <c r="J23" s="53"/>
      <c r="K23" s="53"/>
      <c r="L23" s="53" t="s">
        <v>60</v>
      </c>
    </row>
    <row r="24" spans="7:31" x14ac:dyDescent="0.25">
      <c r="G24" s="146"/>
      <c r="H24" s="146"/>
      <c r="I24" s="53"/>
      <c r="J24" s="53"/>
      <c r="K24" s="53"/>
      <c r="L24" s="53" t="s">
        <v>100</v>
      </c>
    </row>
    <row r="25" spans="7:31" ht="15.75" thickBot="1" x14ac:dyDescent="0.3">
      <c r="G25" s="147"/>
      <c r="H25" s="147"/>
      <c r="I25" s="49"/>
      <c r="J25" s="49"/>
      <c r="K25" s="49"/>
      <c r="L25" s="49" t="s">
        <v>61</v>
      </c>
    </row>
    <row r="26" spans="7:31" ht="15.75" thickBot="1" x14ac:dyDescent="0.3"/>
    <row r="27" spans="7:31" ht="15.75" thickBot="1" x14ac:dyDescent="0.3">
      <c r="I27" s="54" t="s">
        <v>0</v>
      </c>
      <c r="J27" s="54" t="s">
        <v>1</v>
      </c>
      <c r="K27" s="54" t="s">
        <v>26</v>
      </c>
      <c r="L27" s="54" t="s">
        <v>2</v>
      </c>
      <c r="M27" s="54" t="s">
        <v>3</v>
      </c>
      <c r="N27" s="54" t="s">
        <v>4</v>
      </c>
      <c r="O27" s="54" t="s">
        <v>54</v>
      </c>
      <c r="P27" s="54" t="s">
        <v>49</v>
      </c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</row>
    <row r="28" spans="7:31" ht="15" customHeight="1" x14ac:dyDescent="0.25">
      <c r="G28" s="145" t="s">
        <v>104</v>
      </c>
      <c r="H28" s="141" t="s">
        <v>33</v>
      </c>
      <c r="I28" s="70" t="s">
        <v>174</v>
      </c>
      <c r="J28" s="70" t="s">
        <v>186</v>
      </c>
      <c r="K28" s="70" t="s">
        <v>182</v>
      </c>
      <c r="L28" s="60" t="s">
        <v>182</v>
      </c>
      <c r="M28" s="60" t="s">
        <v>78</v>
      </c>
      <c r="N28" s="60" t="s">
        <v>78</v>
      </c>
      <c r="O28" s="60" t="s">
        <v>78</v>
      </c>
      <c r="P28" s="60" t="s">
        <v>78</v>
      </c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</row>
    <row r="29" spans="7:31" x14ac:dyDescent="0.25">
      <c r="G29" s="146"/>
      <c r="H29" s="142"/>
      <c r="I29" s="71" t="s">
        <v>175</v>
      </c>
      <c r="J29" s="71" t="s">
        <v>183</v>
      </c>
      <c r="K29" s="71" t="s">
        <v>184</v>
      </c>
      <c r="L29" s="53" t="s">
        <v>184</v>
      </c>
      <c r="M29" s="53" t="s">
        <v>87</v>
      </c>
      <c r="N29" s="53" t="s">
        <v>87</v>
      </c>
      <c r="O29" s="53" t="s">
        <v>87</v>
      </c>
      <c r="P29" s="53" t="s">
        <v>87</v>
      </c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</row>
    <row r="30" spans="7:31" x14ac:dyDescent="0.25">
      <c r="G30" s="146"/>
      <c r="H30" s="142"/>
      <c r="I30" s="71"/>
      <c r="J30" s="71"/>
      <c r="K30" s="71"/>
      <c r="L30" s="53"/>
      <c r="M30" s="53" t="s">
        <v>182</v>
      </c>
      <c r="N30" s="53" t="s">
        <v>103</v>
      </c>
      <c r="O30" s="53" t="s">
        <v>77</v>
      </c>
      <c r="P30" s="53" t="s">
        <v>69</v>
      </c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</row>
    <row r="31" spans="7:31" x14ac:dyDescent="0.25">
      <c r="G31" s="146"/>
      <c r="H31" s="142"/>
      <c r="I31" s="71"/>
      <c r="J31" s="71"/>
      <c r="K31" s="71"/>
      <c r="L31" s="53"/>
      <c r="M31" s="53" t="s">
        <v>77</v>
      </c>
      <c r="N31" s="53" t="s">
        <v>77</v>
      </c>
      <c r="O31" s="53"/>
      <c r="P31" s="53" t="s">
        <v>89</v>
      </c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</row>
    <row r="32" spans="7:31" x14ac:dyDescent="0.25">
      <c r="G32" s="146"/>
      <c r="H32" s="142"/>
      <c r="I32" s="71"/>
      <c r="J32" s="71"/>
      <c r="K32" s="71"/>
      <c r="L32" s="53"/>
      <c r="M32" s="53" t="s">
        <v>184</v>
      </c>
      <c r="N32" s="53" t="s">
        <v>102</v>
      </c>
      <c r="O32" s="53"/>
      <c r="P32" s="53" t="s">
        <v>77</v>
      </c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</row>
    <row r="33" spans="7:31" x14ac:dyDescent="0.25">
      <c r="G33" s="146"/>
      <c r="H33" s="142"/>
      <c r="I33" s="71"/>
      <c r="J33" s="71"/>
      <c r="K33" s="71"/>
      <c r="L33" s="53"/>
      <c r="M33" s="53"/>
      <c r="N33" s="53"/>
      <c r="O33" s="53"/>
      <c r="P33" s="53" t="s">
        <v>168</v>
      </c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</row>
    <row r="34" spans="7:31" x14ac:dyDescent="0.25">
      <c r="G34" s="146"/>
      <c r="H34" s="142"/>
      <c r="I34" s="71"/>
      <c r="J34" s="71"/>
      <c r="K34" s="71"/>
      <c r="L34" s="53"/>
      <c r="M34" s="53"/>
      <c r="N34" s="53"/>
      <c r="O34" s="53"/>
      <c r="P34" s="53" t="s">
        <v>88</v>
      </c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</row>
    <row r="35" spans="7:31" x14ac:dyDescent="0.25">
      <c r="G35" s="146"/>
      <c r="H35" s="142"/>
      <c r="I35" s="71"/>
      <c r="J35" s="71"/>
      <c r="K35" s="71"/>
      <c r="L35" s="53"/>
      <c r="M35" s="53"/>
      <c r="N35" s="53"/>
      <c r="O35" s="53"/>
      <c r="P35" s="53" t="s">
        <v>167</v>
      </c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</row>
    <row r="36" spans="7:31" x14ac:dyDescent="0.25">
      <c r="G36" s="146"/>
      <c r="H36" s="142"/>
      <c r="I36" s="71"/>
      <c r="J36" s="71"/>
      <c r="K36" s="71"/>
      <c r="L36" s="53"/>
      <c r="M36" s="53"/>
      <c r="N36" s="53"/>
      <c r="O36" s="53"/>
      <c r="P36" s="53" t="s">
        <v>170</v>
      </c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</row>
    <row r="37" spans="7:31" x14ac:dyDescent="0.25">
      <c r="G37" s="146"/>
      <c r="H37" s="142"/>
      <c r="I37" s="71"/>
      <c r="J37" s="71"/>
      <c r="K37" s="71"/>
      <c r="L37" s="53"/>
      <c r="M37" s="53"/>
      <c r="N37" s="53"/>
      <c r="O37" s="53"/>
      <c r="P37" s="53" t="s">
        <v>171</v>
      </c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</row>
    <row r="38" spans="7:31" ht="15.75" thickBot="1" x14ac:dyDescent="0.3">
      <c r="G38" s="146"/>
      <c r="H38" s="143"/>
      <c r="I38" s="72"/>
      <c r="J38" s="72"/>
      <c r="K38" s="72"/>
      <c r="L38" s="61"/>
      <c r="M38" s="61"/>
      <c r="N38" s="61"/>
      <c r="O38" s="61"/>
      <c r="P38" s="61" t="s">
        <v>63</v>
      </c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</row>
    <row r="39" spans="7:31" ht="15.75" customHeight="1" thickTop="1" x14ac:dyDescent="0.25">
      <c r="G39" s="146"/>
      <c r="H39" s="141" t="s">
        <v>35</v>
      </c>
      <c r="I39" s="70" t="s">
        <v>176</v>
      </c>
      <c r="J39" s="70" t="s">
        <v>185</v>
      </c>
      <c r="K39" s="70" t="s">
        <v>187</v>
      </c>
      <c r="L39" s="60" t="s">
        <v>187</v>
      </c>
      <c r="M39" s="60" t="s">
        <v>82</v>
      </c>
      <c r="N39" s="60" t="s">
        <v>82</v>
      </c>
      <c r="O39" s="60" t="s">
        <v>82</v>
      </c>
      <c r="P39" s="60" t="s">
        <v>82</v>
      </c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</row>
    <row r="40" spans="7:31" x14ac:dyDescent="0.25">
      <c r="G40" s="146"/>
      <c r="H40" s="142"/>
      <c r="I40" s="71" t="s">
        <v>177</v>
      </c>
      <c r="J40" s="71" t="s">
        <v>188</v>
      </c>
      <c r="K40" s="71" t="s">
        <v>189</v>
      </c>
      <c r="L40" s="53" t="s">
        <v>189</v>
      </c>
      <c r="M40" s="53" t="s">
        <v>90</v>
      </c>
      <c r="N40" s="53" t="s">
        <v>90</v>
      </c>
      <c r="O40" s="53" t="s">
        <v>90</v>
      </c>
      <c r="P40" s="53" t="s">
        <v>90</v>
      </c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</row>
    <row r="41" spans="7:31" x14ac:dyDescent="0.25">
      <c r="G41" s="146"/>
      <c r="H41" s="142"/>
      <c r="I41" s="71" t="s">
        <v>178</v>
      </c>
      <c r="J41" s="71" t="s">
        <v>190</v>
      </c>
      <c r="K41" s="71" t="s">
        <v>191</v>
      </c>
      <c r="L41" s="53" t="s">
        <v>191</v>
      </c>
      <c r="M41" s="53" t="s">
        <v>187</v>
      </c>
      <c r="N41" s="53" t="s">
        <v>79</v>
      </c>
      <c r="O41" s="53" t="s">
        <v>79</v>
      </c>
      <c r="P41" s="53" t="s">
        <v>71</v>
      </c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</row>
    <row r="42" spans="7:31" x14ac:dyDescent="0.25">
      <c r="G42" s="146"/>
      <c r="H42" s="142"/>
      <c r="I42" s="71"/>
      <c r="J42" s="71"/>
      <c r="K42" s="71"/>
      <c r="L42" s="53"/>
      <c r="M42" s="53" t="s">
        <v>79</v>
      </c>
      <c r="N42" s="53" t="s">
        <v>92</v>
      </c>
      <c r="O42" s="53" t="s">
        <v>92</v>
      </c>
      <c r="P42" s="53" t="s">
        <v>91</v>
      </c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</row>
    <row r="43" spans="7:31" x14ac:dyDescent="0.25">
      <c r="G43" s="146"/>
      <c r="H43" s="142"/>
      <c r="I43" s="71"/>
      <c r="J43" s="71"/>
      <c r="K43" s="71"/>
      <c r="L43" s="53"/>
      <c r="M43" s="53" t="s">
        <v>92</v>
      </c>
      <c r="N43" s="53" t="s">
        <v>80</v>
      </c>
      <c r="O43" s="53" t="s">
        <v>80</v>
      </c>
      <c r="P43" s="53" t="s">
        <v>79</v>
      </c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</row>
    <row r="44" spans="7:31" x14ac:dyDescent="0.25">
      <c r="G44" s="146"/>
      <c r="H44" s="142"/>
      <c r="I44" s="71"/>
      <c r="J44" s="71"/>
      <c r="K44" s="71"/>
      <c r="L44" s="53"/>
      <c r="M44" s="53" t="s">
        <v>192</v>
      </c>
      <c r="N44" s="53" t="s">
        <v>72</v>
      </c>
      <c r="O44" s="53" t="s">
        <v>72</v>
      </c>
      <c r="P44" s="53" t="s">
        <v>92</v>
      </c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</row>
    <row r="45" spans="7:31" x14ac:dyDescent="0.25">
      <c r="G45" s="146"/>
      <c r="H45" s="142"/>
      <c r="I45" s="71"/>
      <c r="J45" s="71"/>
      <c r="K45" s="71"/>
      <c r="L45" s="53"/>
      <c r="M45" s="53" t="s">
        <v>80</v>
      </c>
      <c r="N45" s="53"/>
      <c r="O45" s="53"/>
      <c r="P45" s="53" t="s">
        <v>70</v>
      </c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</row>
    <row r="46" spans="7:31" x14ac:dyDescent="0.25">
      <c r="G46" s="146"/>
      <c r="H46" s="142"/>
      <c r="I46" s="71"/>
      <c r="J46" s="71"/>
      <c r="K46" s="71"/>
      <c r="L46" s="53"/>
      <c r="M46" s="53" t="s">
        <v>72</v>
      </c>
      <c r="N46" s="53"/>
      <c r="O46" s="53"/>
      <c r="P46" s="53" t="s">
        <v>93</v>
      </c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</row>
    <row r="47" spans="7:31" x14ac:dyDescent="0.25">
      <c r="G47" s="146"/>
      <c r="H47" s="142"/>
      <c r="I47" s="71"/>
      <c r="J47" s="71"/>
      <c r="K47" s="71"/>
      <c r="L47" s="53"/>
      <c r="M47" s="53" t="s">
        <v>191</v>
      </c>
      <c r="N47" s="53"/>
      <c r="O47" s="53"/>
      <c r="P47" s="53" t="s">
        <v>80</v>
      </c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</row>
    <row r="48" spans="7:31" x14ac:dyDescent="0.25">
      <c r="G48" s="146"/>
      <c r="H48" s="142"/>
      <c r="I48" s="71"/>
      <c r="J48" s="71"/>
      <c r="K48" s="71"/>
      <c r="L48" s="53"/>
      <c r="M48" s="53"/>
      <c r="N48" s="53"/>
      <c r="O48" s="53"/>
      <c r="P48" s="53" t="s">
        <v>72</v>
      </c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</row>
    <row r="49" spans="7:31" x14ac:dyDescent="0.25">
      <c r="G49" s="146"/>
      <c r="H49" s="142"/>
      <c r="I49" s="71"/>
      <c r="J49" s="71"/>
      <c r="K49" s="71"/>
      <c r="L49" s="53"/>
      <c r="M49" s="53"/>
      <c r="N49" s="53"/>
      <c r="O49" s="53"/>
      <c r="P49" s="53" t="s">
        <v>94</v>
      </c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</row>
    <row r="50" spans="7:31" x14ac:dyDescent="0.25">
      <c r="G50" s="146"/>
      <c r="H50" s="142"/>
      <c r="I50" s="71"/>
      <c r="J50" s="71"/>
      <c r="K50" s="71"/>
      <c r="L50" s="53"/>
      <c r="M50" s="53"/>
      <c r="N50" s="53"/>
      <c r="O50" s="53"/>
      <c r="P50" s="53" t="s">
        <v>95</v>
      </c>
    </row>
    <row r="51" spans="7:31" x14ac:dyDescent="0.25">
      <c r="G51" s="146"/>
      <c r="H51" s="142"/>
      <c r="I51" s="71"/>
      <c r="J51" s="71"/>
      <c r="K51" s="71"/>
      <c r="L51" s="53"/>
      <c r="M51" s="53"/>
      <c r="N51" s="53"/>
      <c r="O51" s="53"/>
      <c r="P51" s="53" t="s">
        <v>169</v>
      </c>
    </row>
    <row r="52" spans="7:31" x14ac:dyDescent="0.25">
      <c r="G52" s="146"/>
      <c r="H52" s="142"/>
      <c r="I52" s="71"/>
      <c r="J52" s="71"/>
      <c r="K52" s="71"/>
      <c r="L52" s="53"/>
      <c r="M52" s="53"/>
      <c r="N52" s="53"/>
      <c r="O52" s="53"/>
      <c r="P52" s="53" t="s">
        <v>172</v>
      </c>
    </row>
    <row r="53" spans="7:31" x14ac:dyDescent="0.25">
      <c r="G53" s="146"/>
      <c r="H53" s="142"/>
      <c r="I53" s="71"/>
      <c r="J53" s="71"/>
      <c r="K53" s="71"/>
      <c r="L53" s="53"/>
      <c r="M53" s="53"/>
      <c r="N53" s="53"/>
      <c r="O53" s="53"/>
      <c r="P53" s="53" t="s">
        <v>173</v>
      </c>
    </row>
    <row r="54" spans="7:31" ht="15.75" thickBot="1" x14ac:dyDescent="0.3">
      <c r="G54" s="146"/>
      <c r="H54" s="143"/>
      <c r="I54" s="72"/>
      <c r="J54" s="72"/>
      <c r="K54" s="72"/>
      <c r="L54" s="61"/>
      <c r="M54" s="61"/>
      <c r="N54" s="61"/>
      <c r="O54" s="61"/>
      <c r="P54" s="61" t="s">
        <v>65</v>
      </c>
    </row>
    <row r="55" spans="7:31" ht="15.75" customHeight="1" thickTop="1" x14ac:dyDescent="0.25">
      <c r="G55" s="146"/>
      <c r="H55" s="142" t="s">
        <v>34</v>
      </c>
      <c r="I55" s="71" t="s">
        <v>179</v>
      </c>
      <c r="J55" s="71" t="s">
        <v>193</v>
      </c>
      <c r="K55" s="71" t="s">
        <v>194</v>
      </c>
      <c r="L55" s="53" t="s">
        <v>194</v>
      </c>
      <c r="M55" s="53" t="s">
        <v>84</v>
      </c>
      <c r="N55" s="53" t="s">
        <v>84</v>
      </c>
      <c r="O55" s="53" t="s">
        <v>84</v>
      </c>
      <c r="P55" s="53" t="s">
        <v>84</v>
      </c>
    </row>
    <row r="56" spans="7:31" x14ac:dyDescent="0.25">
      <c r="G56" s="146"/>
      <c r="H56" s="142"/>
      <c r="I56" s="71" t="s">
        <v>180</v>
      </c>
      <c r="J56" s="71" t="s">
        <v>195</v>
      </c>
      <c r="K56" s="71" t="s">
        <v>196</v>
      </c>
      <c r="L56" s="53" t="s">
        <v>196</v>
      </c>
      <c r="M56" s="53" t="s">
        <v>96</v>
      </c>
      <c r="N56" s="53" t="s">
        <v>96</v>
      </c>
      <c r="O56" s="53" t="s">
        <v>96</v>
      </c>
      <c r="P56" s="53" t="s">
        <v>96</v>
      </c>
    </row>
    <row r="57" spans="7:31" x14ac:dyDescent="0.25">
      <c r="G57" s="146"/>
      <c r="H57" s="142"/>
      <c r="I57" s="71" t="s">
        <v>181</v>
      </c>
      <c r="J57" s="71" t="s">
        <v>197</v>
      </c>
      <c r="K57" s="71" t="s">
        <v>198</v>
      </c>
      <c r="L57" s="53" t="s">
        <v>198</v>
      </c>
      <c r="M57" s="53" t="s">
        <v>194</v>
      </c>
      <c r="N57" s="53" t="s">
        <v>83</v>
      </c>
      <c r="O57" s="53" t="s">
        <v>83</v>
      </c>
      <c r="P57" s="53" t="s">
        <v>74</v>
      </c>
    </row>
    <row r="58" spans="7:31" x14ac:dyDescent="0.25">
      <c r="G58" s="146"/>
      <c r="H58" s="142"/>
      <c r="I58" s="71"/>
      <c r="J58" s="71"/>
      <c r="K58" s="71"/>
      <c r="L58" s="53"/>
      <c r="M58" s="53" t="s">
        <v>83</v>
      </c>
      <c r="N58" s="53" t="s">
        <v>97</v>
      </c>
      <c r="O58" s="53" t="s">
        <v>97</v>
      </c>
      <c r="P58" s="53" t="s">
        <v>98</v>
      </c>
    </row>
    <row r="59" spans="7:31" x14ac:dyDescent="0.25">
      <c r="G59" s="146"/>
      <c r="H59" s="142"/>
      <c r="I59" s="71"/>
      <c r="J59" s="71"/>
      <c r="K59" s="71"/>
      <c r="L59" s="53"/>
      <c r="M59" s="53" t="s">
        <v>97</v>
      </c>
      <c r="N59" s="53" t="s">
        <v>81</v>
      </c>
      <c r="O59" s="53" t="s">
        <v>81</v>
      </c>
      <c r="P59" s="53" t="s">
        <v>83</v>
      </c>
    </row>
    <row r="60" spans="7:31" x14ac:dyDescent="0.25">
      <c r="G60" s="146"/>
      <c r="H60" s="142"/>
      <c r="I60" s="71"/>
      <c r="J60" s="71"/>
      <c r="K60" s="71"/>
      <c r="L60" s="53"/>
      <c r="M60" s="53" t="s">
        <v>196</v>
      </c>
      <c r="N60" s="53" t="s">
        <v>75</v>
      </c>
      <c r="O60" s="53" t="s">
        <v>75</v>
      </c>
      <c r="P60" s="53" t="s">
        <v>97</v>
      </c>
    </row>
    <row r="61" spans="7:31" x14ac:dyDescent="0.25">
      <c r="G61" s="146"/>
      <c r="H61" s="142"/>
      <c r="I61" s="71"/>
      <c r="J61" s="71"/>
      <c r="K61" s="71"/>
      <c r="L61" s="53"/>
      <c r="M61" s="53" t="s">
        <v>81</v>
      </c>
      <c r="N61" s="53"/>
      <c r="O61" s="53"/>
      <c r="P61" s="53" t="s">
        <v>73</v>
      </c>
    </row>
    <row r="62" spans="7:31" x14ac:dyDescent="0.25">
      <c r="G62" s="146"/>
      <c r="H62" s="142"/>
      <c r="I62" s="71"/>
      <c r="J62" s="71"/>
      <c r="K62" s="71"/>
      <c r="L62" s="53"/>
      <c r="M62" s="53" t="s">
        <v>75</v>
      </c>
      <c r="N62" s="53"/>
      <c r="O62" s="53"/>
      <c r="P62" s="53" t="s">
        <v>99</v>
      </c>
    </row>
    <row r="63" spans="7:31" x14ac:dyDescent="0.25">
      <c r="G63" s="146"/>
      <c r="H63" s="142"/>
      <c r="I63" s="71"/>
      <c r="J63" s="71"/>
      <c r="K63" s="71"/>
      <c r="L63" s="53"/>
      <c r="M63" s="53" t="s">
        <v>198</v>
      </c>
      <c r="N63" s="53"/>
      <c r="O63" s="53"/>
      <c r="P63" s="53" t="s">
        <v>81</v>
      </c>
    </row>
    <row r="64" spans="7:31" x14ac:dyDescent="0.25">
      <c r="G64" s="146"/>
      <c r="H64" s="142"/>
      <c r="I64" s="71"/>
      <c r="J64" s="71"/>
      <c r="K64" s="71"/>
      <c r="L64" s="53"/>
      <c r="M64" s="53"/>
      <c r="N64" s="53"/>
      <c r="O64" s="53"/>
      <c r="P64" s="53" t="s">
        <v>75</v>
      </c>
    </row>
    <row r="65" spans="7:16" x14ac:dyDescent="0.25">
      <c r="G65" s="146"/>
      <c r="H65" s="142"/>
      <c r="I65" s="71"/>
      <c r="J65" s="71"/>
      <c r="K65" s="71"/>
      <c r="L65" s="53"/>
      <c r="M65" s="53"/>
      <c r="N65" s="53"/>
      <c r="O65" s="53"/>
      <c r="P65" s="53" t="s">
        <v>100</v>
      </c>
    </row>
    <row r="66" spans="7:16" ht="15.75" thickBot="1" x14ac:dyDescent="0.3">
      <c r="G66" s="147"/>
      <c r="H66" s="144"/>
      <c r="I66" s="69"/>
      <c r="J66" s="69"/>
      <c r="K66" s="69"/>
      <c r="L66" s="49"/>
      <c r="M66" s="69"/>
      <c r="N66" s="49"/>
      <c r="O66" s="69"/>
      <c r="P66" s="49" t="s">
        <v>101</v>
      </c>
    </row>
    <row r="67" spans="7:16" ht="15.75" thickBot="1" x14ac:dyDescent="0.3"/>
    <row r="68" spans="7:16" x14ac:dyDescent="0.25">
      <c r="H68" s="149" t="s">
        <v>36</v>
      </c>
      <c r="I68" s="57" t="s">
        <v>40</v>
      </c>
    </row>
    <row r="69" spans="7:16" x14ac:dyDescent="0.25">
      <c r="H69" s="150"/>
      <c r="I69" s="58" t="s">
        <v>37</v>
      </c>
    </row>
    <row r="70" spans="7:16" ht="15.75" thickBot="1" x14ac:dyDescent="0.3">
      <c r="H70" s="151"/>
      <c r="I70" s="59" t="s">
        <v>38</v>
      </c>
    </row>
  </sheetData>
  <sheetProtection password="CDED" sheet="1" objects="1" scenarios="1" selectLockedCells="1"/>
  <sortState ref="M63:M65">
    <sortCondition ref="M63"/>
  </sortState>
  <mergeCells count="15">
    <mergeCell ref="H68:H70"/>
    <mergeCell ref="H2:H9"/>
    <mergeCell ref="H10:H19"/>
    <mergeCell ref="H20:H25"/>
    <mergeCell ref="G2:G25"/>
    <mergeCell ref="A1:C1"/>
    <mergeCell ref="D1:E2"/>
    <mergeCell ref="H28:H38"/>
    <mergeCell ref="H39:H54"/>
    <mergeCell ref="H55:H66"/>
    <mergeCell ref="G28:G66"/>
    <mergeCell ref="D3:E3"/>
    <mergeCell ref="D10:E10"/>
    <mergeCell ref="D5:E5"/>
    <mergeCell ref="D4:E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  <pageSetUpPr fitToPage="1"/>
  </sheetPr>
  <dimension ref="A1:M21"/>
  <sheetViews>
    <sheetView tabSelected="1" zoomScaleNormal="100" workbookViewId="0">
      <selection activeCell="E3" sqref="E3:M3"/>
    </sheetView>
  </sheetViews>
  <sheetFormatPr baseColWidth="10" defaultColWidth="9.140625" defaultRowHeight="15" x14ac:dyDescent="0.25"/>
  <cols>
    <col min="1" max="1" width="1.42578125" style="126" customWidth="1"/>
    <col min="2" max="3" width="13.5703125" customWidth="1"/>
    <col min="4" max="4" width="9.5703125" bestFit="1" customWidth="1"/>
    <col min="5" max="5" width="9.85546875" bestFit="1" customWidth="1"/>
    <col min="6" max="6" width="9.42578125" bestFit="1" customWidth="1"/>
    <col min="7" max="14" width="6.85546875" bestFit="1" customWidth="1"/>
  </cols>
  <sheetData>
    <row r="1" spans="2:13" ht="97.5" customHeight="1" x14ac:dyDescent="0.25">
      <c r="B1" s="198" t="s">
        <v>212</v>
      </c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</row>
    <row r="2" spans="2:13" ht="15.75" thickBot="1" x14ac:dyDescent="0.3"/>
    <row r="3" spans="2:13" x14ac:dyDescent="0.25">
      <c r="B3" s="200" t="s">
        <v>13</v>
      </c>
      <c r="C3" s="201"/>
      <c r="D3" s="201"/>
      <c r="E3" s="223"/>
      <c r="F3" s="223"/>
      <c r="G3" s="223"/>
      <c r="H3" s="223"/>
      <c r="I3" s="223"/>
      <c r="J3" s="223"/>
      <c r="K3" s="223"/>
      <c r="L3" s="223"/>
      <c r="M3" s="224"/>
    </row>
    <row r="4" spans="2:13" x14ac:dyDescent="0.25">
      <c r="B4" s="202" t="s">
        <v>12</v>
      </c>
      <c r="C4" s="203"/>
      <c r="D4" s="203"/>
      <c r="E4" s="225"/>
      <c r="F4" s="225"/>
      <c r="G4" s="225"/>
      <c r="H4" s="225"/>
      <c r="I4" s="225"/>
      <c r="J4" s="225"/>
      <c r="K4" s="225"/>
      <c r="L4" s="225"/>
      <c r="M4" s="226"/>
    </row>
    <row r="5" spans="2:13" x14ac:dyDescent="0.25">
      <c r="B5" s="202" t="s">
        <v>11</v>
      </c>
      <c r="C5" s="203"/>
      <c r="D5" s="203"/>
      <c r="E5" s="193"/>
      <c r="F5" s="193"/>
      <c r="G5" s="193"/>
      <c r="H5" s="193"/>
      <c r="I5" s="193"/>
      <c r="J5" s="193"/>
      <c r="K5" s="193"/>
      <c r="L5" s="193"/>
      <c r="M5" s="194"/>
    </row>
    <row r="6" spans="2:13" x14ac:dyDescent="0.25">
      <c r="B6" s="202" t="s">
        <v>10</v>
      </c>
      <c r="C6" s="203"/>
      <c r="D6" s="203"/>
      <c r="E6" s="168"/>
      <c r="F6" s="168"/>
      <c r="G6" s="168"/>
      <c r="H6" s="168"/>
      <c r="I6" s="168"/>
      <c r="J6" s="168"/>
      <c r="K6" s="168"/>
      <c r="L6" s="168"/>
      <c r="M6" s="195"/>
    </row>
    <row r="7" spans="2:13" x14ac:dyDescent="0.25">
      <c r="B7" s="202" t="s">
        <v>9</v>
      </c>
      <c r="C7" s="203"/>
      <c r="D7" s="203"/>
      <c r="E7" s="168"/>
      <c r="F7" s="168"/>
      <c r="G7" s="168"/>
      <c r="H7" s="168"/>
      <c r="I7" s="168"/>
      <c r="J7" s="168"/>
      <c r="K7" s="168"/>
      <c r="L7" s="168"/>
      <c r="M7" s="195"/>
    </row>
    <row r="8" spans="2:13" s="74" customFormat="1" x14ac:dyDescent="0.25">
      <c r="B8" s="229" t="s">
        <v>159</v>
      </c>
      <c r="C8" s="230"/>
      <c r="D8" s="230"/>
      <c r="E8" s="168" t="s">
        <v>214</v>
      </c>
      <c r="F8" s="168"/>
      <c r="G8" s="168"/>
      <c r="H8" s="168"/>
      <c r="I8" s="168"/>
      <c r="J8" s="168"/>
      <c r="K8" s="168"/>
      <c r="L8" s="168"/>
      <c r="M8" s="195"/>
    </row>
    <row r="9" spans="2:13" x14ac:dyDescent="0.25">
      <c r="B9" s="202" t="s">
        <v>8</v>
      </c>
      <c r="C9" s="203"/>
      <c r="D9" s="203"/>
      <c r="E9" s="196"/>
      <c r="F9" s="196"/>
      <c r="G9" s="196"/>
      <c r="H9" s="196"/>
      <c r="I9" s="196"/>
      <c r="J9" s="196"/>
      <c r="K9" s="196"/>
      <c r="L9" s="196"/>
      <c r="M9" s="197"/>
    </row>
    <row r="10" spans="2:13" ht="15.75" thickBot="1" x14ac:dyDescent="0.3">
      <c r="B10" s="231" t="s">
        <v>7</v>
      </c>
      <c r="C10" s="232"/>
      <c r="D10" s="232"/>
      <c r="E10" s="188"/>
      <c r="F10" s="188"/>
      <c r="G10" s="188"/>
      <c r="H10" s="188"/>
      <c r="I10" s="188"/>
      <c r="J10" s="188"/>
      <c r="K10" s="188"/>
      <c r="L10" s="188"/>
      <c r="M10" s="233"/>
    </row>
    <row r="11" spans="2:13" ht="15.75" thickBot="1" x14ac:dyDescent="0.3"/>
    <row r="12" spans="2:13" ht="15.75" thickBot="1" x14ac:dyDescent="0.3">
      <c r="E12" s="234" t="s">
        <v>16</v>
      </c>
      <c r="F12" s="235"/>
      <c r="G12" s="235"/>
      <c r="H12" s="235" t="s">
        <v>17</v>
      </c>
      <c r="I12" s="235"/>
      <c r="J12" s="236" t="s">
        <v>48</v>
      </c>
      <c r="K12" s="204"/>
      <c r="L12" s="204" t="s">
        <v>160</v>
      </c>
      <c r="M12" s="205"/>
    </row>
    <row r="13" spans="2:13" ht="15.75" thickBot="1" x14ac:dyDescent="0.3">
      <c r="B13" s="208" t="s">
        <v>157</v>
      </c>
      <c r="C13" s="209"/>
      <c r="D13" s="210"/>
      <c r="E13" s="237"/>
      <c r="F13" s="227"/>
      <c r="G13" s="227"/>
      <c r="H13" s="227"/>
      <c r="I13" s="227"/>
      <c r="J13" s="228"/>
      <c r="K13" s="206"/>
      <c r="L13" s="206"/>
      <c r="M13" s="207"/>
    </row>
    <row r="14" spans="2:13" ht="15.75" thickTop="1" x14ac:dyDescent="0.25">
      <c r="B14" s="211" t="s">
        <v>29</v>
      </c>
      <c r="C14" s="212"/>
      <c r="D14" s="213"/>
      <c r="E14" s="220"/>
      <c r="F14" s="221"/>
      <c r="G14" s="221"/>
      <c r="H14" s="221"/>
      <c r="I14" s="221"/>
      <c r="J14" s="165"/>
      <c r="K14" s="166"/>
      <c r="L14" s="166"/>
      <c r="M14" s="199"/>
    </row>
    <row r="15" spans="2:13" x14ac:dyDescent="0.25">
      <c r="B15" s="214"/>
      <c r="C15" s="215"/>
      <c r="D15" s="216"/>
      <c r="E15" s="167"/>
      <c r="F15" s="168"/>
      <c r="G15" s="168"/>
      <c r="H15" s="168"/>
      <c r="I15" s="168"/>
      <c r="J15" s="186"/>
      <c r="K15" s="184"/>
      <c r="L15" s="184"/>
      <c r="M15" s="185"/>
    </row>
    <row r="16" spans="2:13" ht="15.75" thickBot="1" x14ac:dyDescent="0.3">
      <c r="B16" s="217"/>
      <c r="C16" s="218"/>
      <c r="D16" s="219"/>
      <c r="E16" s="187"/>
      <c r="F16" s="188"/>
      <c r="G16" s="188"/>
      <c r="H16" s="188"/>
      <c r="I16" s="188"/>
      <c r="J16" s="189"/>
      <c r="K16" s="190"/>
      <c r="L16" s="190"/>
      <c r="M16" s="222"/>
    </row>
    <row r="17" spans="2:13" ht="15.75" thickBot="1" x14ac:dyDescent="0.3"/>
    <row r="18" spans="2:13" ht="21.75" thickBot="1" x14ac:dyDescent="0.4">
      <c r="B18" s="181" t="s">
        <v>213</v>
      </c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3"/>
    </row>
    <row r="19" spans="2:13" ht="15.75" thickTop="1" x14ac:dyDescent="0.25">
      <c r="B19" s="155" t="s">
        <v>209</v>
      </c>
      <c r="C19" s="156"/>
      <c r="D19" s="179" t="s">
        <v>203</v>
      </c>
      <c r="E19" s="180"/>
      <c r="F19" s="173" t="s">
        <v>204</v>
      </c>
      <c r="G19" s="174"/>
      <c r="H19" s="157" t="str">
        <f>"jeandetmi@wanadoo.fr"</f>
        <v>jeandetmi@wanadoo.fr</v>
      </c>
      <c r="I19" s="158"/>
      <c r="J19" s="158"/>
      <c r="K19" s="158"/>
      <c r="L19" s="158"/>
      <c r="M19" s="159"/>
    </row>
    <row r="20" spans="2:13" x14ac:dyDescent="0.25">
      <c r="B20" s="153" t="s">
        <v>210</v>
      </c>
      <c r="C20" s="154"/>
      <c r="D20" s="177" t="s">
        <v>205</v>
      </c>
      <c r="E20" s="178"/>
      <c r="F20" s="171" t="s">
        <v>206</v>
      </c>
      <c r="G20" s="172"/>
      <c r="H20" s="160" t="str">
        <f>"roger.humbert69@gmail.com"</f>
        <v>roger.humbert69@gmail.com</v>
      </c>
      <c r="I20" s="160"/>
      <c r="J20" s="160"/>
      <c r="K20" s="160"/>
      <c r="L20" s="160"/>
      <c r="M20" s="161"/>
    </row>
    <row r="21" spans="2:13" ht="15.75" thickBot="1" x14ac:dyDescent="0.3">
      <c r="B21" s="191" t="s">
        <v>211</v>
      </c>
      <c r="C21" s="192"/>
      <c r="D21" s="175" t="s">
        <v>207</v>
      </c>
      <c r="E21" s="176"/>
      <c r="F21" s="169" t="s">
        <v>208</v>
      </c>
      <c r="G21" s="170"/>
      <c r="H21" s="162" t="str">
        <f>"samuel.luthereau@gmail.com"</f>
        <v>samuel.luthereau@gmail.com</v>
      </c>
      <c r="I21" s="163"/>
      <c r="J21" s="163"/>
      <c r="K21" s="163"/>
      <c r="L21" s="163"/>
      <c r="M21" s="164"/>
    </row>
  </sheetData>
  <sheetProtection password="CDED" sheet="1" objects="1" scenarios="1" selectLockedCells="1"/>
  <mergeCells count="52">
    <mergeCell ref="H13:I13"/>
    <mergeCell ref="J13:K13"/>
    <mergeCell ref="B8:D8"/>
    <mergeCell ref="B9:D9"/>
    <mergeCell ref="B10:D10"/>
    <mergeCell ref="E10:M10"/>
    <mergeCell ref="E12:G12"/>
    <mergeCell ref="H12:I12"/>
    <mergeCell ref="J12:K12"/>
    <mergeCell ref="E13:G13"/>
    <mergeCell ref="B1:M1"/>
    <mergeCell ref="L14:M14"/>
    <mergeCell ref="B3:D3"/>
    <mergeCell ref="B4:D4"/>
    <mergeCell ref="B5:D5"/>
    <mergeCell ref="B6:D6"/>
    <mergeCell ref="B7:D7"/>
    <mergeCell ref="L12:M12"/>
    <mergeCell ref="L13:M13"/>
    <mergeCell ref="B13:D13"/>
    <mergeCell ref="B14:D16"/>
    <mergeCell ref="E14:G14"/>
    <mergeCell ref="H14:I14"/>
    <mergeCell ref="L16:M16"/>
    <mergeCell ref="E3:M3"/>
    <mergeCell ref="E4:M4"/>
    <mergeCell ref="E5:M5"/>
    <mergeCell ref="E6:M6"/>
    <mergeCell ref="E7:M7"/>
    <mergeCell ref="E8:M8"/>
    <mergeCell ref="E9:M9"/>
    <mergeCell ref="J14:K14"/>
    <mergeCell ref="E15:G15"/>
    <mergeCell ref="H15:I15"/>
    <mergeCell ref="F21:G21"/>
    <mergeCell ref="F20:G20"/>
    <mergeCell ref="F19:G19"/>
    <mergeCell ref="D21:E21"/>
    <mergeCell ref="D20:E20"/>
    <mergeCell ref="D19:E19"/>
    <mergeCell ref="B18:M18"/>
    <mergeCell ref="L15:M15"/>
    <mergeCell ref="J15:K15"/>
    <mergeCell ref="E16:G16"/>
    <mergeCell ref="H16:I16"/>
    <mergeCell ref="J16:K16"/>
    <mergeCell ref="B21:C21"/>
    <mergeCell ref="B20:C20"/>
    <mergeCell ref="B19:C19"/>
    <mergeCell ref="H19:M19"/>
    <mergeCell ref="H20:M20"/>
    <mergeCell ref="H21:M21"/>
  </mergeCells>
  <dataValidations count="1">
    <dataValidation type="list" allowBlank="1" showInputMessage="1" showErrorMessage="1" sqref="E8:M8">
      <formula1>"NORD-OUEST, CENTRE-EST, IDF, CENTRE-OUEST, SUD-EST"</formula1>
    </dataValidation>
  </dataValidations>
  <pageMargins left="0.70866141732283472" right="0.70866141732283472" top="1.1023622047244095" bottom="0.74803149606299213" header="0.31496062992125984" footer="0.31496062992125984"/>
  <pageSetup paperSize="9" scale="97" orientation="portrait" horizontalDpi="1200" verticalDpi="1200" r:id="rId1"/>
  <headerFooter differentFirst="1" scaleWithDoc="0">
    <oddHeader>&amp;L&amp;G&amp;C&amp;"Arial,Normal"&amp;16&amp;U&amp;A&amp;R&amp;G</oddHeader>
    <firstHeader>&amp;L&amp;G&amp;C&amp;"Times New Roman,Gras"&amp;14&amp;UDossier
d'inscription
club&amp;R&amp;G</firstHeader>
  </headerFooter>
  <ignoredErrors>
    <ignoredError sqref="H19:M21" unlockedFormula="1"/>
  </ignoredErrors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249977111117893"/>
  </sheetPr>
  <dimension ref="A1:Q71"/>
  <sheetViews>
    <sheetView zoomScaleNormal="100" workbookViewId="0">
      <pane xSplit="3" ySplit="1" topLeftCell="D2" activePane="bottomRight" state="frozen"/>
      <selection activeCell="B2" sqref="B2"/>
      <selection pane="topRight" activeCell="B2" sqref="B2"/>
      <selection pane="bottomLeft" activeCell="B2" sqref="B2"/>
      <selection pane="bottomRight" activeCell="B2" sqref="B2"/>
    </sheetView>
  </sheetViews>
  <sheetFormatPr baseColWidth="10" defaultColWidth="9.140625" defaultRowHeight="15" x14ac:dyDescent="0.25"/>
  <cols>
    <col min="1" max="1" width="3" style="8" bestFit="1" customWidth="1"/>
    <col min="2" max="3" width="17.85546875" style="8" customWidth="1"/>
    <col min="4" max="4" width="10.7109375" style="9" bestFit="1" customWidth="1"/>
    <col min="5" max="5" width="9.42578125" style="68" bestFit="1" customWidth="1"/>
    <col min="6" max="6" width="10.7109375" style="68" bestFit="1" customWidth="1"/>
    <col min="7" max="7" width="11" style="68" bestFit="1" customWidth="1"/>
    <col min="8" max="8" width="6.7109375" style="52" bestFit="1" customWidth="1"/>
    <col min="9" max="9" width="18" style="8" bestFit="1" customWidth="1"/>
    <col min="10" max="10" width="17.140625" style="8" bestFit="1" customWidth="1"/>
    <col min="11" max="11" width="14.5703125" style="8" bestFit="1" customWidth="1"/>
    <col min="12" max="12" width="17.85546875" style="8" customWidth="1"/>
    <col min="13" max="13" width="3.28515625" style="8" bestFit="1" customWidth="1"/>
    <col min="14" max="14" width="2" style="8" hidden="1" customWidth="1"/>
    <col min="15" max="15" width="5.7109375" style="8" hidden="1" customWidth="1"/>
    <col min="16" max="16" width="6.42578125" style="8" hidden="1" customWidth="1"/>
    <col min="17" max="17" width="6.28515625" style="8" hidden="1" customWidth="1"/>
    <col min="18" max="16384" width="9.140625" style="8"/>
  </cols>
  <sheetData>
    <row r="1" spans="1:17" ht="32.25" thickBot="1" x14ac:dyDescent="0.3">
      <c r="A1" s="7"/>
      <c r="B1" s="20" t="s">
        <v>16</v>
      </c>
      <c r="C1" s="21" t="s">
        <v>17</v>
      </c>
      <c r="D1" s="22" t="s">
        <v>25</v>
      </c>
      <c r="E1" s="22" t="s">
        <v>24</v>
      </c>
      <c r="F1" s="22" t="s">
        <v>18</v>
      </c>
      <c r="G1" s="22" t="s">
        <v>19</v>
      </c>
      <c r="H1" s="22" t="s">
        <v>50</v>
      </c>
      <c r="I1" s="22" t="s">
        <v>30</v>
      </c>
      <c r="J1" s="22" t="s">
        <v>32</v>
      </c>
      <c r="K1" s="98" t="s">
        <v>31</v>
      </c>
      <c r="L1" s="80" t="s">
        <v>199</v>
      </c>
      <c r="M1" s="127"/>
      <c r="N1" s="127"/>
      <c r="O1" s="127" t="s">
        <v>42</v>
      </c>
      <c r="P1" s="127" t="s">
        <v>43</v>
      </c>
      <c r="Q1" s="127" t="s">
        <v>44</v>
      </c>
    </row>
    <row r="2" spans="1:17" x14ac:dyDescent="0.25">
      <c r="A2" s="27" t="str">
        <f t="shared" ref="A2:A65" ca="1" si="0">IF(M2="ü",IF(ISNUMBER(A1),A1+1,1),"")</f>
        <v/>
      </c>
      <c r="B2" s="111"/>
      <c r="C2" s="111"/>
      <c r="D2" s="111"/>
      <c r="E2" s="112"/>
      <c r="F2" s="113"/>
      <c r="G2" s="66" t="str">
        <f t="shared" ref="G2:G20" ca="1" si="1">IF(OR(ISBLANK(E2),ISBLANK(F2)),"",INDEX(tabTL,MATCH(IF(MONTH(NOW())&lt;9,YEAR(NOW())-1,YEAR(NOW()))-YEAR(F2),INDEX(tabTL,,2)),1))</f>
        <v/>
      </c>
      <c r="H2" s="50" t="str">
        <f t="shared" ref="H2:H65" ca="1" si="2">IF(G2="","",IF(OR(G2="Poussins",G2="Pupilles",G2="Benjamins"),"E","B"))</f>
        <v/>
      </c>
      <c r="I2" s="65"/>
      <c r="J2" s="65"/>
      <c r="K2" s="77"/>
      <c r="L2" s="92" t="str">
        <f ca="1">IF(M2="ü",IF(OR(G2="Poussins",G2="Pupilles",G2="Benjamins"),"Coupe de France","Championnat de France"),"")</f>
        <v/>
      </c>
      <c r="M2" s="37" t="str">
        <f ca="1">IFERROR(IF(AND(O2:Q2),"ü","û"),"û")</f>
        <v>û</v>
      </c>
      <c r="N2" s="16">
        <f ca="1">COUNTA(B2:K2)</f>
        <v>2</v>
      </c>
      <c r="O2" s="16" t="b">
        <f ca="1">OR(N2=0,AND(N2&gt;=8,N2&lt;=10))</f>
        <v>0</v>
      </c>
      <c r="P2" s="16" t="b">
        <f>IF(LEN(D2)=9,AND(IFERROR(VALUE(LEFT(D2,8))&gt;0,FALSE),ISTEXT(RIGHT(D2,1))),FALSE)</f>
        <v>0</v>
      </c>
      <c r="Q2" s="17" t="b">
        <f t="shared" ref="Q2:Q65" ca="1" si="3">IF(ISNUMBER(F2),AND(F2&gt;=DATE(IF(MONTH(NOW())&lt;9,YEAR(NOW())-1,YEAR(NOW()))-VLOOKUP(G2,tabTL,3,FALSE),1,1),F2&lt;=DATE(IF(MONTH(NOW())&lt;9,YEAR(NOW())-1,YEAR(NOW()))-VLOOKUP(G2,tabTL,2,FALSE),12,31)),FALSE)</f>
        <v>0</v>
      </c>
    </row>
    <row r="3" spans="1:17" x14ac:dyDescent="0.25">
      <c r="A3" s="28" t="str">
        <f t="shared" ca="1" si="0"/>
        <v/>
      </c>
      <c r="B3" s="108"/>
      <c r="C3" s="108"/>
      <c r="D3" s="108"/>
      <c r="E3" s="114"/>
      <c r="F3" s="113"/>
      <c r="G3" s="66" t="str">
        <f t="shared" ca="1" si="1"/>
        <v/>
      </c>
      <c r="H3" s="50" t="str">
        <f t="shared" ca="1" si="2"/>
        <v/>
      </c>
      <c r="I3" s="32"/>
      <c r="J3" s="32"/>
      <c r="K3" s="78"/>
      <c r="L3" s="92" t="str">
        <f t="shared" ref="L3:L66" ca="1" si="4">IF(M3="ü",IF(OR(G3="Poussins",G3="Pupilles",G3="Benjamins"),"Coupe de France","Championnat de France"),"")</f>
        <v/>
      </c>
      <c r="M3" s="38" t="str">
        <f t="shared" ref="M3:M66" ca="1" si="5">IFERROR(IF(AND(O3:Q3),"ü","û"),"û")</f>
        <v>û</v>
      </c>
      <c r="N3" s="16">
        <f t="shared" ref="N3:N66" ca="1" si="6">COUNTA(B3:K3)</f>
        <v>2</v>
      </c>
      <c r="O3" s="16" t="b">
        <f t="shared" ref="O3:O66" ca="1" si="7">OR(N3=0,AND(N3&gt;=8,N3&lt;=10))</f>
        <v>0</v>
      </c>
      <c r="P3" s="16" t="b">
        <f t="shared" ref="P3:P66" si="8">IF(LEN(D3)=9,AND(IFERROR(VALUE(LEFT(D3,8))&gt;0,FALSE),ISTEXT(RIGHT(D3,1))),FALSE)</f>
        <v>0</v>
      </c>
      <c r="Q3" s="17" t="b">
        <f t="shared" ca="1" si="3"/>
        <v>0</v>
      </c>
    </row>
    <row r="4" spans="1:17" x14ac:dyDescent="0.25">
      <c r="A4" s="28" t="str">
        <f t="shared" ca="1" si="0"/>
        <v/>
      </c>
      <c r="B4" s="108"/>
      <c r="C4" s="108"/>
      <c r="D4" s="108"/>
      <c r="E4" s="114"/>
      <c r="F4" s="115"/>
      <c r="G4" s="66" t="str">
        <f t="shared" ca="1" si="1"/>
        <v/>
      </c>
      <c r="H4" s="50" t="str">
        <f t="shared" ca="1" si="2"/>
        <v/>
      </c>
      <c r="I4" s="32"/>
      <c r="J4" s="32"/>
      <c r="K4" s="78"/>
      <c r="L4" s="92" t="str">
        <f t="shared" ca="1" si="4"/>
        <v/>
      </c>
      <c r="M4" s="38" t="str">
        <f t="shared" ca="1" si="5"/>
        <v>û</v>
      </c>
      <c r="N4" s="16">
        <f t="shared" ca="1" si="6"/>
        <v>2</v>
      </c>
      <c r="O4" s="16" t="b">
        <f t="shared" ca="1" si="7"/>
        <v>0</v>
      </c>
      <c r="P4" s="16" t="b">
        <f t="shared" si="8"/>
        <v>0</v>
      </c>
      <c r="Q4" s="17" t="b">
        <f t="shared" ca="1" si="3"/>
        <v>0</v>
      </c>
    </row>
    <row r="5" spans="1:17" x14ac:dyDescent="0.25">
      <c r="A5" s="28" t="str">
        <f t="shared" ca="1" si="0"/>
        <v/>
      </c>
      <c r="B5" s="108"/>
      <c r="C5" s="108"/>
      <c r="D5" s="108"/>
      <c r="E5" s="114"/>
      <c r="F5" s="115"/>
      <c r="G5" s="66" t="str">
        <f t="shared" ca="1" si="1"/>
        <v/>
      </c>
      <c r="H5" s="50" t="str">
        <f t="shared" ca="1" si="2"/>
        <v/>
      </c>
      <c r="I5" s="32"/>
      <c r="J5" s="32"/>
      <c r="K5" s="78"/>
      <c r="L5" s="92" t="str">
        <f t="shared" ca="1" si="4"/>
        <v/>
      </c>
      <c r="M5" s="38" t="str">
        <f t="shared" ca="1" si="5"/>
        <v>û</v>
      </c>
      <c r="N5" s="16">
        <f t="shared" ca="1" si="6"/>
        <v>2</v>
      </c>
      <c r="O5" s="16" t="b">
        <f t="shared" ca="1" si="7"/>
        <v>0</v>
      </c>
      <c r="P5" s="16" t="b">
        <f t="shared" si="8"/>
        <v>0</v>
      </c>
      <c r="Q5" s="17" t="b">
        <f t="shared" ca="1" si="3"/>
        <v>0</v>
      </c>
    </row>
    <row r="6" spans="1:17" x14ac:dyDescent="0.25">
      <c r="A6" s="28" t="str">
        <f t="shared" ca="1" si="0"/>
        <v/>
      </c>
      <c r="B6" s="108"/>
      <c r="C6" s="108"/>
      <c r="D6" s="108"/>
      <c r="E6" s="114"/>
      <c r="F6" s="115"/>
      <c r="G6" s="66" t="str">
        <f t="shared" ca="1" si="1"/>
        <v/>
      </c>
      <c r="H6" s="50" t="str">
        <f t="shared" ca="1" si="2"/>
        <v/>
      </c>
      <c r="I6" s="32"/>
      <c r="J6" s="32"/>
      <c r="K6" s="78"/>
      <c r="L6" s="92" t="str">
        <f t="shared" ca="1" si="4"/>
        <v/>
      </c>
      <c r="M6" s="38" t="str">
        <f t="shared" ca="1" si="5"/>
        <v>û</v>
      </c>
      <c r="N6" s="16">
        <f t="shared" ca="1" si="6"/>
        <v>2</v>
      </c>
      <c r="O6" s="16" t="b">
        <f t="shared" ca="1" si="7"/>
        <v>0</v>
      </c>
      <c r="P6" s="16" t="b">
        <f t="shared" si="8"/>
        <v>0</v>
      </c>
      <c r="Q6" s="17" t="b">
        <f t="shared" ca="1" si="3"/>
        <v>0</v>
      </c>
    </row>
    <row r="7" spans="1:17" x14ac:dyDescent="0.25">
      <c r="A7" s="28" t="str">
        <f t="shared" ca="1" si="0"/>
        <v/>
      </c>
      <c r="B7" s="108"/>
      <c r="C7" s="108"/>
      <c r="D7" s="108"/>
      <c r="E7" s="114"/>
      <c r="F7" s="115"/>
      <c r="G7" s="66" t="str">
        <f t="shared" ca="1" si="1"/>
        <v/>
      </c>
      <c r="H7" s="50" t="str">
        <f t="shared" ca="1" si="2"/>
        <v/>
      </c>
      <c r="I7" s="32"/>
      <c r="J7" s="32"/>
      <c r="K7" s="78"/>
      <c r="L7" s="92" t="str">
        <f t="shared" ca="1" si="4"/>
        <v/>
      </c>
      <c r="M7" s="38" t="str">
        <f t="shared" ca="1" si="5"/>
        <v>û</v>
      </c>
      <c r="N7" s="16">
        <f t="shared" ca="1" si="6"/>
        <v>2</v>
      </c>
      <c r="O7" s="16" t="b">
        <f t="shared" ca="1" si="7"/>
        <v>0</v>
      </c>
      <c r="P7" s="16" t="b">
        <f t="shared" si="8"/>
        <v>0</v>
      </c>
      <c r="Q7" s="17" t="b">
        <f t="shared" ca="1" si="3"/>
        <v>0</v>
      </c>
    </row>
    <row r="8" spans="1:17" x14ac:dyDescent="0.25">
      <c r="A8" s="28" t="str">
        <f t="shared" ca="1" si="0"/>
        <v/>
      </c>
      <c r="B8" s="108"/>
      <c r="C8" s="108"/>
      <c r="D8" s="108"/>
      <c r="E8" s="114"/>
      <c r="F8" s="115"/>
      <c r="G8" s="66" t="str">
        <f t="shared" ca="1" si="1"/>
        <v/>
      </c>
      <c r="H8" s="50" t="str">
        <f t="shared" ca="1" si="2"/>
        <v/>
      </c>
      <c r="I8" s="32"/>
      <c r="J8" s="32"/>
      <c r="K8" s="78"/>
      <c r="L8" s="92" t="str">
        <f t="shared" ca="1" si="4"/>
        <v/>
      </c>
      <c r="M8" s="38" t="str">
        <f t="shared" ca="1" si="5"/>
        <v>û</v>
      </c>
      <c r="N8" s="16">
        <f t="shared" ca="1" si="6"/>
        <v>2</v>
      </c>
      <c r="O8" s="16" t="b">
        <f t="shared" ca="1" si="7"/>
        <v>0</v>
      </c>
      <c r="P8" s="16" t="b">
        <f t="shared" si="8"/>
        <v>0</v>
      </c>
      <c r="Q8" s="17" t="b">
        <f t="shared" ca="1" si="3"/>
        <v>0</v>
      </c>
    </row>
    <row r="9" spans="1:17" x14ac:dyDescent="0.25">
      <c r="A9" s="28" t="str">
        <f t="shared" ca="1" si="0"/>
        <v/>
      </c>
      <c r="B9" s="108"/>
      <c r="C9" s="108"/>
      <c r="D9" s="108"/>
      <c r="E9" s="114"/>
      <c r="F9" s="115"/>
      <c r="G9" s="66" t="str">
        <f t="shared" ca="1" si="1"/>
        <v/>
      </c>
      <c r="H9" s="50" t="str">
        <f t="shared" ca="1" si="2"/>
        <v/>
      </c>
      <c r="I9" s="32"/>
      <c r="J9" s="32"/>
      <c r="K9" s="78"/>
      <c r="L9" s="92" t="str">
        <f t="shared" ca="1" si="4"/>
        <v/>
      </c>
      <c r="M9" s="38" t="str">
        <f t="shared" ca="1" si="5"/>
        <v>û</v>
      </c>
      <c r="N9" s="16">
        <f t="shared" ca="1" si="6"/>
        <v>2</v>
      </c>
      <c r="O9" s="16" t="b">
        <f t="shared" ca="1" si="7"/>
        <v>0</v>
      </c>
      <c r="P9" s="16" t="b">
        <f t="shared" si="8"/>
        <v>0</v>
      </c>
      <c r="Q9" s="17" t="b">
        <f t="shared" ca="1" si="3"/>
        <v>0</v>
      </c>
    </row>
    <row r="10" spans="1:17" x14ac:dyDescent="0.25">
      <c r="A10" s="28" t="str">
        <f t="shared" ca="1" si="0"/>
        <v/>
      </c>
      <c r="B10" s="108"/>
      <c r="C10" s="108"/>
      <c r="D10" s="108"/>
      <c r="E10" s="114"/>
      <c r="F10" s="115"/>
      <c r="G10" s="66" t="str">
        <f t="shared" ca="1" si="1"/>
        <v/>
      </c>
      <c r="H10" s="50" t="str">
        <f t="shared" ca="1" si="2"/>
        <v/>
      </c>
      <c r="I10" s="32"/>
      <c r="J10" s="32"/>
      <c r="K10" s="78"/>
      <c r="L10" s="92" t="str">
        <f t="shared" ca="1" si="4"/>
        <v/>
      </c>
      <c r="M10" s="38" t="str">
        <f t="shared" ca="1" si="5"/>
        <v>û</v>
      </c>
      <c r="N10" s="16">
        <f t="shared" ca="1" si="6"/>
        <v>2</v>
      </c>
      <c r="O10" s="16" t="b">
        <f t="shared" ca="1" si="7"/>
        <v>0</v>
      </c>
      <c r="P10" s="16" t="b">
        <f t="shared" si="8"/>
        <v>0</v>
      </c>
      <c r="Q10" s="17" t="b">
        <f t="shared" ca="1" si="3"/>
        <v>0</v>
      </c>
    </row>
    <row r="11" spans="1:17" x14ac:dyDescent="0.25">
      <c r="A11" s="28" t="str">
        <f t="shared" ca="1" si="0"/>
        <v/>
      </c>
      <c r="B11" s="108"/>
      <c r="C11" s="108"/>
      <c r="D11" s="108"/>
      <c r="E11" s="114"/>
      <c r="F11" s="115"/>
      <c r="G11" s="66" t="str">
        <f t="shared" ca="1" si="1"/>
        <v/>
      </c>
      <c r="H11" s="50" t="str">
        <f t="shared" ca="1" si="2"/>
        <v/>
      </c>
      <c r="I11" s="32"/>
      <c r="J11" s="32"/>
      <c r="K11" s="78"/>
      <c r="L11" s="92" t="str">
        <f t="shared" ca="1" si="4"/>
        <v/>
      </c>
      <c r="M11" s="38" t="str">
        <f t="shared" ca="1" si="5"/>
        <v>û</v>
      </c>
      <c r="N11" s="16">
        <f t="shared" ca="1" si="6"/>
        <v>2</v>
      </c>
      <c r="O11" s="16" t="b">
        <f t="shared" ca="1" si="7"/>
        <v>0</v>
      </c>
      <c r="P11" s="16" t="b">
        <f t="shared" si="8"/>
        <v>0</v>
      </c>
      <c r="Q11" s="17" t="b">
        <f t="shared" ca="1" si="3"/>
        <v>0</v>
      </c>
    </row>
    <row r="12" spans="1:17" x14ac:dyDescent="0.25">
      <c r="A12" s="28" t="str">
        <f t="shared" ca="1" si="0"/>
        <v/>
      </c>
      <c r="B12" s="108"/>
      <c r="C12" s="108"/>
      <c r="D12" s="108"/>
      <c r="E12" s="114"/>
      <c r="F12" s="115"/>
      <c r="G12" s="66" t="str">
        <f t="shared" ca="1" si="1"/>
        <v/>
      </c>
      <c r="H12" s="50" t="str">
        <f t="shared" ca="1" si="2"/>
        <v/>
      </c>
      <c r="I12" s="32"/>
      <c r="J12" s="32"/>
      <c r="K12" s="78"/>
      <c r="L12" s="92" t="str">
        <f t="shared" ca="1" si="4"/>
        <v/>
      </c>
      <c r="M12" s="38" t="str">
        <f t="shared" ca="1" si="5"/>
        <v>û</v>
      </c>
      <c r="N12" s="16">
        <f t="shared" ca="1" si="6"/>
        <v>2</v>
      </c>
      <c r="O12" s="16" t="b">
        <f t="shared" ca="1" si="7"/>
        <v>0</v>
      </c>
      <c r="P12" s="16" t="b">
        <f t="shared" si="8"/>
        <v>0</v>
      </c>
      <c r="Q12" s="17" t="b">
        <f t="shared" ca="1" si="3"/>
        <v>0</v>
      </c>
    </row>
    <row r="13" spans="1:17" x14ac:dyDescent="0.25">
      <c r="A13" s="28" t="str">
        <f t="shared" ca="1" si="0"/>
        <v/>
      </c>
      <c r="B13" s="108"/>
      <c r="C13" s="108"/>
      <c r="D13" s="108"/>
      <c r="E13" s="114"/>
      <c r="F13" s="115"/>
      <c r="G13" s="66" t="str">
        <f t="shared" ca="1" si="1"/>
        <v/>
      </c>
      <c r="H13" s="50" t="str">
        <f t="shared" ca="1" si="2"/>
        <v/>
      </c>
      <c r="I13" s="32"/>
      <c r="J13" s="32"/>
      <c r="K13" s="78"/>
      <c r="L13" s="92" t="str">
        <f t="shared" ca="1" si="4"/>
        <v/>
      </c>
      <c r="M13" s="38" t="str">
        <f t="shared" ca="1" si="5"/>
        <v>û</v>
      </c>
      <c r="N13" s="16">
        <f t="shared" ca="1" si="6"/>
        <v>2</v>
      </c>
      <c r="O13" s="16" t="b">
        <f t="shared" ca="1" si="7"/>
        <v>0</v>
      </c>
      <c r="P13" s="16" t="b">
        <f t="shared" si="8"/>
        <v>0</v>
      </c>
      <c r="Q13" s="17" t="b">
        <f t="shared" ca="1" si="3"/>
        <v>0</v>
      </c>
    </row>
    <row r="14" spans="1:17" x14ac:dyDescent="0.25">
      <c r="A14" s="28" t="str">
        <f t="shared" ca="1" si="0"/>
        <v/>
      </c>
      <c r="B14" s="108"/>
      <c r="C14" s="108"/>
      <c r="D14" s="108"/>
      <c r="E14" s="114"/>
      <c r="F14" s="115"/>
      <c r="G14" s="66" t="str">
        <f t="shared" ca="1" si="1"/>
        <v/>
      </c>
      <c r="H14" s="50" t="str">
        <f t="shared" ca="1" si="2"/>
        <v/>
      </c>
      <c r="I14" s="32"/>
      <c r="J14" s="32"/>
      <c r="K14" s="78"/>
      <c r="L14" s="92" t="str">
        <f t="shared" ca="1" si="4"/>
        <v/>
      </c>
      <c r="M14" s="38" t="str">
        <f t="shared" ca="1" si="5"/>
        <v>û</v>
      </c>
      <c r="N14" s="16">
        <f t="shared" ca="1" si="6"/>
        <v>2</v>
      </c>
      <c r="O14" s="16" t="b">
        <f t="shared" ca="1" si="7"/>
        <v>0</v>
      </c>
      <c r="P14" s="16" t="b">
        <f t="shared" si="8"/>
        <v>0</v>
      </c>
      <c r="Q14" s="17" t="b">
        <f t="shared" ca="1" si="3"/>
        <v>0</v>
      </c>
    </row>
    <row r="15" spans="1:17" x14ac:dyDescent="0.25">
      <c r="A15" s="28" t="str">
        <f t="shared" ca="1" si="0"/>
        <v/>
      </c>
      <c r="B15" s="108"/>
      <c r="C15" s="108"/>
      <c r="D15" s="108"/>
      <c r="E15" s="114"/>
      <c r="F15" s="115"/>
      <c r="G15" s="66" t="str">
        <f t="shared" ca="1" si="1"/>
        <v/>
      </c>
      <c r="H15" s="50" t="str">
        <f t="shared" ca="1" si="2"/>
        <v/>
      </c>
      <c r="I15" s="32"/>
      <c r="J15" s="32"/>
      <c r="K15" s="78"/>
      <c r="L15" s="92" t="str">
        <f t="shared" ca="1" si="4"/>
        <v/>
      </c>
      <c r="M15" s="38" t="str">
        <f t="shared" ca="1" si="5"/>
        <v>û</v>
      </c>
      <c r="N15" s="16">
        <f t="shared" ca="1" si="6"/>
        <v>2</v>
      </c>
      <c r="O15" s="16" t="b">
        <f t="shared" ca="1" si="7"/>
        <v>0</v>
      </c>
      <c r="P15" s="16" t="b">
        <f t="shared" si="8"/>
        <v>0</v>
      </c>
      <c r="Q15" s="17" t="b">
        <f t="shared" ca="1" si="3"/>
        <v>0</v>
      </c>
    </row>
    <row r="16" spans="1:17" x14ac:dyDescent="0.25">
      <c r="A16" s="28" t="str">
        <f t="shared" ca="1" si="0"/>
        <v/>
      </c>
      <c r="B16" s="108"/>
      <c r="C16" s="108"/>
      <c r="D16" s="108"/>
      <c r="E16" s="114"/>
      <c r="F16" s="115"/>
      <c r="G16" s="66" t="str">
        <f t="shared" ca="1" si="1"/>
        <v/>
      </c>
      <c r="H16" s="50" t="str">
        <f t="shared" ca="1" si="2"/>
        <v/>
      </c>
      <c r="I16" s="32"/>
      <c r="J16" s="32"/>
      <c r="K16" s="78"/>
      <c r="L16" s="92" t="str">
        <f t="shared" ca="1" si="4"/>
        <v/>
      </c>
      <c r="M16" s="38" t="str">
        <f t="shared" ca="1" si="5"/>
        <v>û</v>
      </c>
      <c r="N16" s="16">
        <f t="shared" ca="1" si="6"/>
        <v>2</v>
      </c>
      <c r="O16" s="16" t="b">
        <f t="shared" ca="1" si="7"/>
        <v>0</v>
      </c>
      <c r="P16" s="16" t="b">
        <f t="shared" si="8"/>
        <v>0</v>
      </c>
      <c r="Q16" s="17" t="b">
        <f t="shared" ca="1" si="3"/>
        <v>0</v>
      </c>
    </row>
    <row r="17" spans="1:17" x14ac:dyDescent="0.25">
      <c r="A17" s="28" t="str">
        <f t="shared" ca="1" si="0"/>
        <v/>
      </c>
      <c r="B17" s="108"/>
      <c r="C17" s="108"/>
      <c r="D17" s="108"/>
      <c r="E17" s="114"/>
      <c r="F17" s="115"/>
      <c r="G17" s="66" t="str">
        <f t="shared" ca="1" si="1"/>
        <v/>
      </c>
      <c r="H17" s="50" t="str">
        <f t="shared" ca="1" si="2"/>
        <v/>
      </c>
      <c r="I17" s="32"/>
      <c r="J17" s="32"/>
      <c r="K17" s="78"/>
      <c r="L17" s="92" t="str">
        <f t="shared" ca="1" si="4"/>
        <v/>
      </c>
      <c r="M17" s="38" t="str">
        <f t="shared" ca="1" si="5"/>
        <v>û</v>
      </c>
      <c r="N17" s="16">
        <f t="shared" ca="1" si="6"/>
        <v>2</v>
      </c>
      <c r="O17" s="16" t="b">
        <f t="shared" ca="1" si="7"/>
        <v>0</v>
      </c>
      <c r="P17" s="16" t="b">
        <f t="shared" si="8"/>
        <v>0</v>
      </c>
      <c r="Q17" s="17" t="b">
        <f t="shared" ca="1" si="3"/>
        <v>0</v>
      </c>
    </row>
    <row r="18" spans="1:17" x14ac:dyDescent="0.25">
      <c r="A18" s="28" t="str">
        <f t="shared" ca="1" si="0"/>
        <v/>
      </c>
      <c r="B18" s="108"/>
      <c r="C18" s="108"/>
      <c r="D18" s="108"/>
      <c r="E18" s="114"/>
      <c r="F18" s="115"/>
      <c r="G18" s="66" t="str">
        <f t="shared" ca="1" si="1"/>
        <v/>
      </c>
      <c r="H18" s="50" t="str">
        <f t="shared" ca="1" si="2"/>
        <v/>
      </c>
      <c r="I18" s="32"/>
      <c r="J18" s="32"/>
      <c r="K18" s="78"/>
      <c r="L18" s="92" t="str">
        <f t="shared" ca="1" si="4"/>
        <v/>
      </c>
      <c r="M18" s="38" t="str">
        <f t="shared" ca="1" si="5"/>
        <v>û</v>
      </c>
      <c r="N18" s="16">
        <f t="shared" ca="1" si="6"/>
        <v>2</v>
      </c>
      <c r="O18" s="16" t="b">
        <f t="shared" ca="1" si="7"/>
        <v>0</v>
      </c>
      <c r="P18" s="16" t="b">
        <f t="shared" si="8"/>
        <v>0</v>
      </c>
      <c r="Q18" s="17" t="b">
        <f t="shared" ca="1" si="3"/>
        <v>0</v>
      </c>
    </row>
    <row r="19" spans="1:17" x14ac:dyDescent="0.25">
      <c r="A19" s="28" t="str">
        <f t="shared" ca="1" si="0"/>
        <v/>
      </c>
      <c r="B19" s="108"/>
      <c r="C19" s="108"/>
      <c r="D19" s="108"/>
      <c r="E19" s="114"/>
      <c r="F19" s="115"/>
      <c r="G19" s="66" t="str">
        <f t="shared" ca="1" si="1"/>
        <v/>
      </c>
      <c r="H19" s="50" t="str">
        <f t="shared" ca="1" si="2"/>
        <v/>
      </c>
      <c r="I19" s="32"/>
      <c r="J19" s="32"/>
      <c r="K19" s="78"/>
      <c r="L19" s="92" t="str">
        <f t="shared" ca="1" si="4"/>
        <v/>
      </c>
      <c r="M19" s="38" t="str">
        <f t="shared" ca="1" si="5"/>
        <v>û</v>
      </c>
      <c r="N19" s="16">
        <f t="shared" ca="1" si="6"/>
        <v>2</v>
      </c>
      <c r="O19" s="16" t="b">
        <f t="shared" ca="1" si="7"/>
        <v>0</v>
      </c>
      <c r="P19" s="16" t="b">
        <f t="shared" si="8"/>
        <v>0</v>
      </c>
      <c r="Q19" s="17" t="b">
        <f t="shared" ca="1" si="3"/>
        <v>0</v>
      </c>
    </row>
    <row r="20" spans="1:17" x14ac:dyDescent="0.25">
      <c r="A20" s="28" t="str">
        <f t="shared" ca="1" si="0"/>
        <v/>
      </c>
      <c r="B20" s="108"/>
      <c r="C20" s="108"/>
      <c r="D20" s="108"/>
      <c r="E20" s="114"/>
      <c r="F20" s="115"/>
      <c r="G20" s="66" t="str">
        <f t="shared" ca="1" si="1"/>
        <v/>
      </c>
      <c r="H20" s="50" t="str">
        <f t="shared" ca="1" si="2"/>
        <v/>
      </c>
      <c r="I20" s="32"/>
      <c r="J20" s="32"/>
      <c r="K20" s="78"/>
      <c r="L20" s="92" t="str">
        <f t="shared" ca="1" si="4"/>
        <v/>
      </c>
      <c r="M20" s="38" t="str">
        <f t="shared" ca="1" si="5"/>
        <v>û</v>
      </c>
      <c r="N20" s="16">
        <f t="shared" ca="1" si="6"/>
        <v>2</v>
      </c>
      <c r="O20" s="16" t="b">
        <f t="shared" ca="1" si="7"/>
        <v>0</v>
      </c>
      <c r="P20" s="16" t="b">
        <f t="shared" si="8"/>
        <v>0</v>
      </c>
      <c r="Q20" s="17" t="b">
        <f t="shared" ca="1" si="3"/>
        <v>0</v>
      </c>
    </row>
    <row r="21" spans="1:17" x14ac:dyDescent="0.25">
      <c r="A21" s="28" t="str">
        <f t="shared" ca="1" si="0"/>
        <v/>
      </c>
      <c r="B21" s="108"/>
      <c r="C21" s="108"/>
      <c r="D21" s="108"/>
      <c r="E21" s="114"/>
      <c r="F21" s="115"/>
      <c r="G21" s="66" t="str">
        <f t="shared" ref="G21" ca="1" si="9">IF(OR(ISBLANK(E21),ISBLANK(F21)),"",INDEX(tabTL,MATCH(IF(MONTH(NOW())&lt;9,YEAR(NOW())-1,YEAR(NOW()))-YEAR(F21),INDEX(tabTL,,2)),1))</f>
        <v/>
      </c>
      <c r="H21" s="50" t="str">
        <f t="shared" ca="1" si="2"/>
        <v/>
      </c>
      <c r="I21" s="32"/>
      <c r="J21" s="32"/>
      <c r="K21" s="78"/>
      <c r="L21" s="92" t="str">
        <f t="shared" ca="1" si="4"/>
        <v/>
      </c>
      <c r="M21" s="38" t="str">
        <f t="shared" ca="1" si="5"/>
        <v>û</v>
      </c>
      <c r="N21" s="16">
        <f t="shared" ca="1" si="6"/>
        <v>2</v>
      </c>
      <c r="O21" s="16" t="b">
        <f t="shared" ca="1" si="7"/>
        <v>0</v>
      </c>
      <c r="P21" s="16" t="b">
        <f t="shared" si="8"/>
        <v>0</v>
      </c>
      <c r="Q21" s="17" t="b">
        <f t="shared" ca="1" si="3"/>
        <v>0</v>
      </c>
    </row>
    <row r="22" spans="1:17" x14ac:dyDescent="0.25">
      <c r="A22" s="28" t="str">
        <f t="shared" ca="1" si="0"/>
        <v/>
      </c>
      <c r="B22" s="108"/>
      <c r="C22" s="108"/>
      <c r="D22" s="108"/>
      <c r="E22" s="114"/>
      <c r="F22" s="115"/>
      <c r="G22" s="66" t="str">
        <f t="shared" ref="G22:G71" ca="1" si="10">IF(OR(ISBLANK(E22),ISBLANK(F22)),"",INDEX(tabTL,MATCH(IF(MONTH(NOW())&lt;9,YEAR(NOW())-1,YEAR(NOW()))-YEAR(F22),INDEX(tabTL,,2)),1))</f>
        <v/>
      </c>
      <c r="H22" s="50" t="str">
        <f t="shared" ca="1" si="2"/>
        <v/>
      </c>
      <c r="I22" s="32"/>
      <c r="J22" s="32"/>
      <c r="K22" s="78"/>
      <c r="L22" s="92" t="str">
        <f t="shared" ca="1" si="4"/>
        <v/>
      </c>
      <c r="M22" s="38" t="str">
        <f t="shared" ca="1" si="5"/>
        <v>û</v>
      </c>
      <c r="N22" s="16">
        <f t="shared" ca="1" si="6"/>
        <v>2</v>
      </c>
      <c r="O22" s="16" t="b">
        <f t="shared" ca="1" si="7"/>
        <v>0</v>
      </c>
      <c r="P22" s="16" t="b">
        <f t="shared" si="8"/>
        <v>0</v>
      </c>
      <c r="Q22" s="17" t="b">
        <f t="shared" ca="1" si="3"/>
        <v>0</v>
      </c>
    </row>
    <row r="23" spans="1:17" x14ac:dyDescent="0.25">
      <c r="A23" s="28" t="str">
        <f t="shared" ca="1" si="0"/>
        <v/>
      </c>
      <c r="B23" s="108"/>
      <c r="C23" s="108"/>
      <c r="D23" s="108"/>
      <c r="E23" s="114"/>
      <c r="F23" s="115"/>
      <c r="G23" s="66" t="str">
        <f t="shared" ca="1" si="10"/>
        <v/>
      </c>
      <c r="H23" s="50" t="str">
        <f t="shared" ca="1" si="2"/>
        <v/>
      </c>
      <c r="I23" s="32"/>
      <c r="J23" s="32"/>
      <c r="K23" s="78"/>
      <c r="L23" s="92" t="str">
        <f t="shared" ca="1" si="4"/>
        <v/>
      </c>
      <c r="M23" s="38" t="str">
        <f t="shared" ca="1" si="5"/>
        <v>û</v>
      </c>
      <c r="N23" s="16">
        <f t="shared" ca="1" si="6"/>
        <v>2</v>
      </c>
      <c r="O23" s="16" t="b">
        <f t="shared" ca="1" si="7"/>
        <v>0</v>
      </c>
      <c r="P23" s="16" t="b">
        <f t="shared" si="8"/>
        <v>0</v>
      </c>
      <c r="Q23" s="17" t="b">
        <f t="shared" ca="1" si="3"/>
        <v>0</v>
      </c>
    </row>
    <row r="24" spans="1:17" x14ac:dyDescent="0.25">
      <c r="A24" s="28" t="str">
        <f t="shared" ca="1" si="0"/>
        <v/>
      </c>
      <c r="B24" s="108"/>
      <c r="C24" s="108"/>
      <c r="D24" s="108"/>
      <c r="E24" s="114"/>
      <c r="F24" s="115"/>
      <c r="G24" s="66" t="str">
        <f t="shared" ca="1" si="10"/>
        <v/>
      </c>
      <c r="H24" s="50" t="str">
        <f t="shared" ca="1" si="2"/>
        <v/>
      </c>
      <c r="I24" s="32"/>
      <c r="J24" s="32"/>
      <c r="K24" s="78"/>
      <c r="L24" s="92" t="str">
        <f t="shared" ca="1" si="4"/>
        <v/>
      </c>
      <c r="M24" s="38" t="str">
        <f t="shared" ca="1" si="5"/>
        <v>û</v>
      </c>
      <c r="N24" s="16">
        <f t="shared" ca="1" si="6"/>
        <v>2</v>
      </c>
      <c r="O24" s="16" t="b">
        <f t="shared" ca="1" si="7"/>
        <v>0</v>
      </c>
      <c r="P24" s="16" t="b">
        <f t="shared" si="8"/>
        <v>0</v>
      </c>
      <c r="Q24" s="17" t="b">
        <f t="shared" ca="1" si="3"/>
        <v>0</v>
      </c>
    </row>
    <row r="25" spans="1:17" x14ac:dyDescent="0.25">
      <c r="A25" s="28" t="str">
        <f t="shared" ca="1" si="0"/>
        <v/>
      </c>
      <c r="B25" s="108"/>
      <c r="C25" s="108"/>
      <c r="D25" s="108"/>
      <c r="E25" s="114"/>
      <c r="F25" s="115"/>
      <c r="G25" s="66" t="str">
        <f t="shared" ca="1" si="10"/>
        <v/>
      </c>
      <c r="H25" s="50" t="str">
        <f t="shared" ca="1" si="2"/>
        <v/>
      </c>
      <c r="I25" s="32"/>
      <c r="J25" s="32"/>
      <c r="K25" s="78"/>
      <c r="L25" s="92" t="str">
        <f t="shared" ca="1" si="4"/>
        <v/>
      </c>
      <c r="M25" s="38" t="str">
        <f t="shared" ca="1" si="5"/>
        <v>û</v>
      </c>
      <c r="N25" s="16">
        <f t="shared" ca="1" si="6"/>
        <v>2</v>
      </c>
      <c r="O25" s="16" t="b">
        <f t="shared" ca="1" si="7"/>
        <v>0</v>
      </c>
      <c r="P25" s="16" t="b">
        <f t="shared" si="8"/>
        <v>0</v>
      </c>
      <c r="Q25" s="17" t="b">
        <f t="shared" ca="1" si="3"/>
        <v>0</v>
      </c>
    </row>
    <row r="26" spans="1:17" x14ac:dyDescent="0.25">
      <c r="A26" s="28" t="str">
        <f t="shared" ca="1" si="0"/>
        <v/>
      </c>
      <c r="B26" s="108"/>
      <c r="C26" s="108"/>
      <c r="D26" s="108"/>
      <c r="E26" s="114"/>
      <c r="F26" s="115"/>
      <c r="G26" s="66" t="str">
        <f t="shared" ca="1" si="10"/>
        <v/>
      </c>
      <c r="H26" s="50" t="str">
        <f t="shared" ca="1" si="2"/>
        <v/>
      </c>
      <c r="I26" s="32"/>
      <c r="J26" s="32"/>
      <c r="K26" s="78"/>
      <c r="L26" s="92" t="str">
        <f t="shared" ca="1" si="4"/>
        <v/>
      </c>
      <c r="M26" s="38" t="str">
        <f t="shared" ca="1" si="5"/>
        <v>û</v>
      </c>
      <c r="N26" s="16">
        <f t="shared" ca="1" si="6"/>
        <v>2</v>
      </c>
      <c r="O26" s="16" t="b">
        <f t="shared" ca="1" si="7"/>
        <v>0</v>
      </c>
      <c r="P26" s="16" t="b">
        <f t="shared" si="8"/>
        <v>0</v>
      </c>
      <c r="Q26" s="17" t="b">
        <f t="shared" ca="1" si="3"/>
        <v>0</v>
      </c>
    </row>
    <row r="27" spans="1:17" x14ac:dyDescent="0.25">
      <c r="A27" s="28" t="str">
        <f t="shared" ca="1" si="0"/>
        <v/>
      </c>
      <c r="B27" s="108"/>
      <c r="C27" s="108"/>
      <c r="D27" s="108"/>
      <c r="E27" s="114"/>
      <c r="F27" s="115"/>
      <c r="G27" s="66" t="str">
        <f t="shared" ca="1" si="10"/>
        <v/>
      </c>
      <c r="H27" s="50" t="str">
        <f t="shared" ca="1" si="2"/>
        <v/>
      </c>
      <c r="I27" s="32"/>
      <c r="J27" s="32"/>
      <c r="K27" s="78"/>
      <c r="L27" s="92" t="str">
        <f t="shared" ca="1" si="4"/>
        <v/>
      </c>
      <c r="M27" s="38" t="str">
        <f t="shared" ca="1" si="5"/>
        <v>û</v>
      </c>
      <c r="N27" s="16">
        <f t="shared" ca="1" si="6"/>
        <v>2</v>
      </c>
      <c r="O27" s="16" t="b">
        <f t="shared" ca="1" si="7"/>
        <v>0</v>
      </c>
      <c r="P27" s="16" t="b">
        <f t="shared" si="8"/>
        <v>0</v>
      </c>
      <c r="Q27" s="17" t="b">
        <f t="shared" ca="1" si="3"/>
        <v>0</v>
      </c>
    </row>
    <row r="28" spans="1:17" x14ac:dyDescent="0.25">
      <c r="A28" s="28" t="str">
        <f t="shared" ca="1" si="0"/>
        <v/>
      </c>
      <c r="B28" s="108"/>
      <c r="C28" s="108"/>
      <c r="D28" s="108"/>
      <c r="E28" s="114"/>
      <c r="F28" s="115"/>
      <c r="G28" s="66" t="str">
        <f t="shared" ca="1" si="10"/>
        <v/>
      </c>
      <c r="H28" s="50" t="str">
        <f t="shared" ca="1" si="2"/>
        <v/>
      </c>
      <c r="I28" s="32"/>
      <c r="J28" s="32"/>
      <c r="K28" s="78"/>
      <c r="L28" s="92" t="str">
        <f t="shared" ca="1" si="4"/>
        <v/>
      </c>
      <c r="M28" s="38" t="str">
        <f t="shared" ca="1" si="5"/>
        <v>û</v>
      </c>
      <c r="N28" s="16">
        <f t="shared" ca="1" si="6"/>
        <v>2</v>
      </c>
      <c r="O28" s="16" t="b">
        <f t="shared" ca="1" si="7"/>
        <v>0</v>
      </c>
      <c r="P28" s="16" t="b">
        <f t="shared" si="8"/>
        <v>0</v>
      </c>
      <c r="Q28" s="17" t="b">
        <f t="shared" ca="1" si="3"/>
        <v>0</v>
      </c>
    </row>
    <row r="29" spans="1:17" x14ac:dyDescent="0.25">
      <c r="A29" s="28" t="str">
        <f t="shared" ca="1" si="0"/>
        <v/>
      </c>
      <c r="B29" s="108"/>
      <c r="C29" s="108"/>
      <c r="D29" s="108"/>
      <c r="E29" s="114"/>
      <c r="F29" s="115"/>
      <c r="G29" s="66" t="str">
        <f t="shared" ca="1" si="10"/>
        <v/>
      </c>
      <c r="H29" s="50" t="str">
        <f t="shared" ca="1" si="2"/>
        <v/>
      </c>
      <c r="I29" s="32"/>
      <c r="J29" s="32"/>
      <c r="K29" s="78"/>
      <c r="L29" s="92" t="str">
        <f t="shared" ca="1" si="4"/>
        <v/>
      </c>
      <c r="M29" s="38" t="str">
        <f t="shared" ca="1" si="5"/>
        <v>û</v>
      </c>
      <c r="N29" s="16">
        <f t="shared" ca="1" si="6"/>
        <v>2</v>
      </c>
      <c r="O29" s="16" t="b">
        <f t="shared" ca="1" si="7"/>
        <v>0</v>
      </c>
      <c r="P29" s="16" t="b">
        <f t="shared" si="8"/>
        <v>0</v>
      </c>
      <c r="Q29" s="17" t="b">
        <f t="shared" ca="1" si="3"/>
        <v>0</v>
      </c>
    </row>
    <row r="30" spans="1:17" x14ac:dyDescent="0.25">
      <c r="A30" s="28" t="str">
        <f t="shared" ca="1" si="0"/>
        <v/>
      </c>
      <c r="B30" s="108"/>
      <c r="C30" s="108"/>
      <c r="D30" s="108"/>
      <c r="E30" s="114"/>
      <c r="F30" s="115"/>
      <c r="G30" s="66" t="str">
        <f t="shared" ca="1" si="10"/>
        <v/>
      </c>
      <c r="H30" s="50" t="str">
        <f t="shared" ca="1" si="2"/>
        <v/>
      </c>
      <c r="I30" s="32"/>
      <c r="J30" s="32"/>
      <c r="K30" s="78"/>
      <c r="L30" s="92" t="str">
        <f t="shared" ca="1" si="4"/>
        <v/>
      </c>
      <c r="M30" s="38" t="str">
        <f t="shared" ca="1" si="5"/>
        <v>û</v>
      </c>
      <c r="N30" s="16">
        <f t="shared" ca="1" si="6"/>
        <v>2</v>
      </c>
      <c r="O30" s="16" t="b">
        <f t="shared" ca="1" si="7"/>
        <v>0</v>
      </c>
      <c r="P30" s="16" t="b">
        <f t="shared" si="8"/>
        <v>0</v>
      </c>
      <c r="Q30" s="17" t="b">
        <f t="shared" ca="1" si="3"/>
        <v>0</v>
      </c>
    </row>
    <row r="31" spans="1:17" x14ac:dyDescent="0.25">
      <c r="A31" s="28" t="str">
        <f t="shared" ca="1" si="0"/>
        <v/>
      </c>
      <c r="B31" s="108"/>
      <c r="C31" s="108"/>
      <c r="D31" s="108"/>
      <c r="E31" s="114"/>
      <c r="F31" s="115"/>
      <c r="G31" s="66" t="str">
        <f t="shared" ca="1" si="10"/>
        <v/>
      </c>
      <c r="H31" s="50" t="str">
        <f t="shared" ca="1" si="2"/>
        <v/>
      </c>
      <c r="I31" s="32"/>
      <c r="J31" s="32"/>
      <c r="K31" s="78"/>
      <c r="L31" s="92" t="str">
        <f t="shared" ca="1" si="4"/>
        <v/>
      </c>
      <c r="M31" s="38" t="str">
        <f t="shared" ca="1" si="5"/>
        <v>û</v>
      </c>
      <c r="N31" s="16">
        <f t="shared" ca="1" si="6"/>
        <v>2</v>
      </c>
      <c r="O31" s="16" t="b">
        <f t="shared" ca="1" si="7"/>
        <v>0</v>
      </c>
      <c r="P31" s="16" t="b">
        <f t="shared" si="8"/>
        <v>0</v>
      </c>
      <c r="Q31" s="17" t="b">
        <f t="shared" ca="1" si="3"/>
        <v>0</v>
      </c>
    </row>
    <row r="32" spans="1:17" x14ac:dyDescent="0.25">
      <c r="A32" s="28" t="str">
        <f t="shared" ca="1" si="0"/>
        <v/>
      </c>
      <c r="B32" s="108"/>
      <c r="C32" s="108"/>
      <c r="D32" s="108"/>
      <c r="E32" s="114"/>
      <c r="F32" s="115"/>
      <c r="G32" s="66" t="str">
        <f t="shared" ca="1" si="10"/>
        <v/>
      </c>
      <c r="H32" s="50" t="str">
        <f t="shared" ca="1" si="2"/>
        <v/>
      </c>
      <c r="I32" s="32"/>
      <c r="J32" s="32"/>
      <c r="K32" s="78"/>
      <c r="L32" s="92" t="str">
        <f t="shared" ca="1" si="4"/>
        <v/>
      </c>
      <c r="M32" s="38" t="str">
        <f t="shared" ca="1" si="5"/>
        <v>û</v>
      </c>
      <c r="N32" s="16">
        <f t="shared" ca="1" si="6"/>
        <v>2</v>
      </c>
      <c r="O32" s="16" t="b">
        <f t="shared" ca="1" si="7"/>
        <v>0</v>
      </c>
      <c r="P32" s="16" t="b">
        <f t="shared" si="8"/>
        <v>0</v>
      </c>
      <c r="Q32" s="17" t="b">
        <f t="shared" ca="1" si="3"/>
        <v>0</v>
      </c>
    </row>
    <row r="33" spans="1:17" x14ac:dyDescent="0.25">
      <c r="A33" s="28" t="str">
        <f t="shared" ca="1" si="0"/>
        <v/>
      </c>
      <c r="B33" s="108"/>
      <c r="C33" s="108"/>
      <c r="D33" s="108"/>
      <c r="E33" s="114"/>
      <c r="F33" s="115"/>
      <c r="G33" s="66" t="str">
        <f t="shared" ca="1" si="10"/>
        <v/>
      </c>
      <c r="H33" s="50" t="str">
        <f t="shared" ca="1" si="2"/>
        <v/>
      </c>
      <c r="I33" s="32"/>
      <c r="J33" s="32"/>
      <c r="K33" s="78"/>
      <c r="L33" s="92" t="str">
        <f t="shared" ca="1" si="4"/>
        <v/>
      </c>
      <c r="M33" s="38" t="str">
        <f t="shared" ca="1" si="5"/>
        <v>û</v>
      </c>
      <c r="N33" s="16">
        <f t="shared" ca="1" si="6"/>
        <v>2</v>
      </c>
      <c r="O33" s="16" t="b">
        <f t="shared" ca="1" si="7"/>
        <v>0</v>
      </c>
      <c r="P33" s="16" t="b">
        <f t="shared" si="8"/>
        <v>0</v>
      </c>
      <c r="Q33" s="17" t="b">
        <f t="shared" ca="1" si="3"/>
        <v>0</v>
      </c>
    </row>
    <row r="34" spans="1:17" x14ac:dyDescent="0.25">
      <c r="A34" s="28" t="str">
        <f t="shared" ca="1" si="0"/>
        <v/>
      </c>
      <c r="B34" s="108"/>
      <c r="C34" s="108"/>
      <c r="D34" s="108"/>
      <c r="E34" s="114"/>
      <c r="F34" s="115"/>
      <c r="G34" s="66" t="str">
        <f t="shared" ca="1" si="10"/>
        <v/>
      </c>
      <c r="H34" s="50" t="str">
        <f t="shared" ca="1" si="2"/>
        <v/>
      </c>
      <c r="I34" s="32"/>
      <c r="J34" s="32"/>
      <c r="K34" s="78"/>
      <c r="L34" s="92" t="str">
        <f t="shared" ca="1" si="4"/>
        <v/>
      </c>
      <c r="M34" s="38" t="str">
        <f t="shared" ca="1" si="5"/>
        <v>û</v>
      </c>
      <c r="N34" s="16">
        <f t="shared" ca="1" si="6"/>
        <v>2</v>
      </c>
      <c r="O34" s="16" t="b">
        <f t="shared" ca="1" si="7"/>
        <v>0</v>
      </c>
      <c r="P34" s="16" t="b">
        <f t="shared" si="8"/>
        <v>0</v>
      </c>
      <c r="Q34" s="17" t="b">
        <f t="shared" ca="1" si="3"/>
        <v>0</v>
      </c>
    </row>
    <row r="35" spans="1:17" x14ac:dyDescent="0.25">
      <c r="A35" s="28" t="str">
        <f t="shared" ca="1" si="0"/>
        <v/>
      </c>
      <c r="B35" s="108"/>
      <c r="C35" s="108"/>
      <c r="D35" s="108"/>
      <c r="E35" s="114"/>
      <c r="F35" s="115"/>
      <c r="G35" s="66" t="str">
        <f t="shared" ca="1" si="10"/>
        <v/>
      </c>
      <c r="H35" s="50" t="str">
        <f t="shared" ca="1" si="2"/>
        <v/>
      </c>
      <c r="I35" s="32"/>
      <c r="J35" s="32"/>
      <c r="K35" s="78"/>
      <c r="L35" s="92" t="str">
        <f t="shared" ca="1" si="4"/>
        <v/>
      </c>
      <c r="M35" s="38" t="str">
        <f t="shared" ca="1" si="5"/>
        <v>û</v>
      </c>
      <c r="N35" s="16">
        <f t="shared" ca="1" si="6"/>
        <v>2</v>
      </c>
      <c r="O35" s="16" t="b">
        <f t="shared" ca="1" si="7"/>
        <v>0</v>
      </c>
      <c r="P35" s="16" t="b">
        <f t="shared" si="8"/>
        <v>0</v>
      </c>
      <c r="Q35" s="17" t="b">
        <f t="shared" ca="1" si="3"/>
        <v>0</v>
      </c>
    </row>
    <row r="36" spans="1:17" x14ac:dyDescent="0.25">
      <c r="A36" s="28" t="str">
        <f t="shared" ca="1" si="0"/>
        <v/>
      </c>
      <c r="B36" s="108"/>
      <c r="C36" s="108"/>
      <c r="D36" s="108"/>
      <c r="E36" s="114"/>
      <c r="F36" s="115"/>
      <c r="G36" s="66" t="str">
        <f t="shared" ca="1" si="10"/>
        <v/>
      </c>
      <c r="H36" s="50" t="str">
        <f t="shared" ca="1" si="2"/>
        <v/>
      </c>
      <c r="I36" s="32"/>
      <c r="J36" s="32"/>
      <c r="K36" s="78"/>
      <c r="L36" s="92" t="str">
        <f t="shared" ca="1" si="4"/>
        <v/>
      </c>
      <c r="M36" s="38" t="str">
        <f t="shared" ca="1" si="5"/>
        <v>û</v>
      </c>
      <c r="N36" s="16">
        <f t="shared" ca="1" si="6"/>
        <v>2</v>
      </c>
      <c r="O36" s="16" t="b">
        <f t="shared" ca="1" si="7"/>
        <v>0</v>
      </c>
      <c r="P36" s="16" t="b">
        <f t="shared" si="8"/>
        <v>0</v>
      </c>
      <c r="Q36" s="17" t="b">
        <f t="shared" ca="1" si="3"/>
        <v>0</v>
      </c>
    </row>
    <row r="37" spans="1:17" x14ac:dyDescent="0.25">
      <c r="A37" s="28" t="str">
        <f t="shared" ca="1" si="0"/>
        <v/>
      </c>
      <c r="B37" s="108"/>
      <c r="C37" s="108"/>
      <c r="D37" s="108"/>
      <c r="E37" s="114"/>
      <c r="F37" s="115"/>
      <c r="G37" s="66" t="str">
        <f t="shared" ca="1" si="10"/>
        <v/>
      </c>
      <c r="H37" s="50" t="str">
        <f t="shared" ca="1" si="2"/>
        <v/>
      </c>
      <c r="I37" s="32"/>
      <c r="J37" s="32"/>
      <c r="K37" s="78"/>
      <c r="L37" s="92" t="str">
        <f t="shared" ca="1" si="4"/>
        <v/>
      </c>
      <c r="M37" s="38" t="str">
        <f t="shared" ca="1" si="5"/>
        <v>û</v>
      </c>
      <c r="N37" s="16">
        <f t="shared" ca="1" si="6"/>
        <v>2</v>
      </c>
      <c r="O37" s="16" t="b">
        <f t="shared" ca="1" si="7"/>
        <v>0</v>
      </c>
      <c r="P37" s="16" t="b">
        <f t="shared" si="8"/>
        <v>0</v>
      </c>
      <c r="Q37" s="17" t="b">
        <f t="shared" ca="1" si="3"/>
        <v>0</v>
      </c>
    </row>
    <row r="38" spans="1:17" x14ac:dyDescent="0.25">
      <c r="A38" s="28" t="str">
        <f t="shared" ca="1" si="0"/>
        <v/>
      </c>
      <c r="B38" s="108"/>
      <c r="C38" s="108"/>
      <c r="D38" s="108"/>
      <c r="E38" s="114"/>
      <c r="F38" s="115"/>
      <c r="G38" s="66" t="str">
        <f t="shared" ca="1" si="10"/>
        <v/>
      </c>
      <c r="H38" s="50" t="str">
        <f t="shared" ca="1" si="2"/>
        <v/>
      </c>
      <c r="I38" s="32"/>
      <c r="J38" s="32"/>
      <c r="K38" s="78"/>
      <c r="L38" s="92" t="str">
        <f t="shared" ca="1" si="4"/>
        <v/>
      </c>
      <c r="M38" s="38" t="str">
        <f t="shared" ca="1" si="5"/>
        <v>û</v>
      </c>
      <c r="N38" s="16">
        <f t="shared" ca="1" si="6"/>
        <v>2</v>
      </c>
      <c r="O38" s="16" t="b">
        <f t="shared" ca="1" si="7"/>
        <v>0</v>
      </c>
      <c r="P38" s="16" t="b">
        <f t="shared" si="8"/>
        <v>0</v>
      </c>
      <c r="Q38" s="17" t="b">
        <f t="shared" ca="1" si="3"/>
        <v>0</v>
      </c>
    </row>
    <row r="39" spans="1:17" x14ac:dyDescent="0.25">
      <c r="A39" s="28" t="str">
        <f t="shared" ca="1" si="0"/>
        <v/>
      </c>
      <c r="B39" s="108"/>
      <c r="C39" s="108"/>
      <c r="D39" s="108"/>
      <c r="E39" s="114"/>
      <c r="F39" s="115"/>
      <c r="G39" s="66" t="str">
        <f t="shared" ca="1" si="10"/>
        <v/>
      </c>
      <c r="H39" s="50" t="str">
        <f t="shared" ca="1" si="2"/>
        <v/>
      </c>
      <c r="I39" s="32"/>
      <c r="J39" s="32"/>
      <c r="K39" s="78"/>
      <c r="L39" s="92" t="str">
        <f t="shared" ca="1" si="4"/>
        <v/>
      </c>
      <c r="M39" s="38" t="str">
        <f t="shared" ca="1" si="5"/>
        <v>û</v>
      </c>
      <c r="N39" s="16">
        <f t="shared" ca="1" si="6"/>
        <v>2</v>
      </c>
      <c r="O39" s="16" t="b">
        <f t="shared" ca="1" si="7"/>
        <v>0</v>
      </c>
      <c r="P39" s="16" t="b">
        <f t="shared" si="8"/>
        <v>0</v>
      </c>
      <c r="Q39" s="17" t="b">
        <f t="shared" ca="1" si="3"/>
        <v>0</v>
      </c>
    </row>
    <row r="40" spans="1:17" x14ac:dyDescent="0.25">
      <c r="A40" s="28" t="str">
        <f t="shared" ca="1" si="0"/>
        <v/>
      </c>
      <c r="B40" s="108"/>
      <c r="C40" s="108"/>
      <c r="D40" s="108"/>
      <c r="E40" s="114"/>
      <c r="F40" s="115"/>
      <c r="G40" s="66" t="str">
        <f t="shared" ca="1" si="10"/>
        <v/>
      </c>
      <c r="H40" s="50" t="str">
        <f t="shared" ca="1" si="2"/>
        <v/>
      </c>
      <c r="I40" s="32"/>
      <c r="J40" s="32"/>
      <c r="K40" s="78"/>
      <c r="L40" s="92" t="str">
        <f t="shared" ca="1" si="4"/>
        <v/>
      </c>
      <c r="M40" s="38" t="str">
        <f t="shared" ca="1" si="5"/>
        <v>û</v>
      </c>
      <c r="N40" s="16">
        <f t="shared" ca="1" si="6"/>
        <v>2</v>
      </c>
      <c r="O40" s="16" t="b">
        <f t="shared" ca="1" si="7"/>
        <v>0</v>
      </c>
      <c r="P40" s="16" t="b">
        <f t="shared" si="8"/>
        <v>0</v>
      </c>
      <c r="Q40" s="17" t="b">
        <f t="shared" ca="1" si="3"/>
        <v>0</v>
      </c>
    </row>
    <row r="41" spans="1:17" x14ac:dyDescent="0.25">
      <c r="A41" s="28" t="str">
        <f t="shared" ca="1" si="0"/>
        <v/>
      </c>
      <c r="B41" s="108"/>
      <c r="C41" s="108"/>
      <c r="D41" s="108"/>
      <c r="E41" s="114"/>
      <c r="F41" s="115"/>
      <c r="G41" s="66" t="str">
        <f t="shared" ca="1" si="10"/>
        <v/>
      </c>
      <c r="H41" s="50" t="str">
        <f t="shared" ca="1" si="2"/>
        <v/>
      </c>
      <c r="I41" s="32"/>
      <c r="J41" s="32"/>
      <c r="K41" s="78"/>
      <c r="L41" s="92" t="str">
        <f t="shared" ca="1" si="4"/>
        <v/>
      </c>
      <c r="M41" s="38" t="str">
        <f t="shared" ca="1" si="5"/>
        <v>û</v>
      </c>
      <c r="N41" s="16">
        <f t="shared" ca="1" si="6"/>
        <v>2</v>
      </c>
      <c r="O41" s="16" t="b">
        <f t="shared" ca="1" si="7"/>
        <v>0</v>
      </c>
      <c r="P41" s="16" t="b">
        <f t="shared" si="8"/>
        <v>0</v>
      </c>
      <c r="Q41" s="17" t="b">
        <f t="shared" ca="1" si="3"/>
        <v>0</v>
      </c>
    </row>
    <row r="42" spans="1:17" x14ac:dyDescent="0.25">
      <c r="A42" s="28" t="str">
        <f t="shared" ca="1" si="0"/>
        <v/>
      </c>
      <c r="B42" s="108"/>
      <c r="C42" s="108"/>
      <c r="D42" s="108"/>
      <c r="E42" s="114"/>
      <c r="F42" s="115"/>
      <c r="G42" s="66" t="str">
        <f t="shared" ca="1" si="10"/>
        <v/>
      </c>
      <c r="H42" s="50" t="str">
        <f t="shared" ca="1" si="2"/>
        <v/>
      </c>
      <c r="I42" s="32"/>
      <c r="J42" s="32"/>
      <c r="K42" s="78"/>
      <c r="L42" s="92" t="str">
        <f t="shared" ca="1" si="4"/>
        <v/>
      </c>
      <c r="M42" s="38" t="str">
        <f t="shared" ca="1" si="5"/>
        <v>û</v>
      </c>
      <c r="N42" s="16">
        <f t="shared" ca="1" si="6"/>
        <v>2</v>
      </c>
      <c r="O42" s="16" t="b">
        <f t="shared" ca="1" si="7"/>
        <v>0</v>
      </c>
      <c r="P42" s="16" t="b">
        <f t="shared" si="8"/>
        <v>0</v>
      </c>
      <c r="Q42" s="17" t="b">
        <f t="shared" ca="1" si="3"/>
        <v>0</v>
      </c>
    </row>
    <row r="43" spans="1:17" x14ac:dyDescent="0.25">
      <c r="A43" s="28" t="str">
        <f t="shared" ca="1" si="0"/>
        <v/>
      </c>
      <c r="B43" s="108"/>
      <c r="C43" s="108"/>
      <c r="D43" s="108"/>
      <c r="E43" s="114"/>
      <c r="F43" s="115"/>
      <c r="G43" s="66" t="str">
        <f t="shared" ca="1" si="10"/>
        <v/>
      </c>
      <c r="H43" s="50" t="str">
        <f t="shared" ca="1" si="2"/>
        <v/>
      </c>
      <c r="I43" s="32"/>
      <c r="J43" s="32"/>
      <c r="K43" s="78"/>
      <c r="L43" s="92" t="str">
        <f t="shared" ca="1" si="4"/>
        <v/>
      </c>
      <c r="M43" s="38" t="str">
        <f t="shared" ca="1" si="5"/>
        <v>û</v>
      </c>
      <c r="N43" s="16">
        <f t="shared" ca="1" si="6"/>
        <v>2</v>
      </c>
      <c r="O43" s="16" t="b">
        <f t="shared" ca="1" si="7"/>
        <v>0</v>
      </c>
      <c r="P43" s="16" t="b">
        <f t="shared" si="8"/>
        <v>0</v>
      </c>
      <c r="Q43" s="17" t="b">
        <f t="shared" ca="1" si="3"/>
        <v>0</v>
      </c>
    </row>
    <row r="44" spans="1:17" x14ac:dyDescent="0.25">
      <c r="A44" s="28" t="str">
        <f t="shared" ca="1" si="0"/>
        <v/>
      </c>
      <c r="B44" s="108"/>
      <c r="C44" s="108"/>
      <c r="D44" s="108"/>
      <c r="E44" s="114"/>
      <c r="F44" s="115"/>
      <c r="G44" s="66" t="str">
        <f t="shared" ca="1" si="10"/>
        <v/>
      </c>
      <c r="H44" s="50" t="str">
        <f t="shared" ca="1" si="2"/>
        <v/>
      </c>
      <c r="I44" s="32"/>
      <c r="J44" s="32"/>
      <c r="K44" s="78"/>
      <c r="L44" s="92" t="str">
        <f t="shared" ca="1" si="4"/>
        <v/>
      </c>
      <c r="M44" s="38" t="str">
        <f t="shared" ca="1" si="5"/>
        <v>û</v>
      </c>
      <c r="N44" s="16">
        <f t="shared" ca="1" si="6"/>
        <v>2</v>
      </c>
      <c r="O44" s="16" t="b">
        <f t="shared" ca="1" si="7"/>
        <v>0</v>
      </c>
      <c r="P44" s="16" t="b">
        <f t="shared" si="8"/>
        <v>0</v>
      </c>
      <c r="Q44" s="17" t="b">
        <f t="shared" ca="1" si="3"/>
        <v>0</v>
      </c>
    </row>
    <row r="45" spans="1:17" x14ac:dyDescent="0.25">
      <c r="A45" s="28" t="str">
        <f t="shared" ca="1" si="0"/>
        <v/>
      </c>
      <c r="B45" s="108"/>
      <c r="C45" s="108"/>
      <c r="D45" s="108"/>
      <c r="E45" s="114"/>
      <c r="F45" s="115"/>
      <c r="G45" s="66" t="str">
        <f t="shared" ca="1" si="10"/>
        <v/>
      </c>
      <c r="H45" s="50" t="str">
        <f t="shared" ca="1" si="2"/>
        <v/>
      </c>
      <c r="I45" s="32"/>
      <c r="J45" s="32"/>
      <c r="K45" s="78"/>
      <c r="L45" s="92" t="str">
        <f t="shared" ca="1" si="4"/>
        <v/>
      </c>
      <c r="M45" s="38" t="str">
        <f t="shared" ca="1" si="5"/>
        <v>û</v>
      </c>
      <c r="N45" s="16">
        <f t="shared" ca="1" si="6"/>
        <v>2</v>
      </c>
      <c r="O45" s="16" t="b">
        <f t="shared" ca="1" si="7"/>
        <v>0</v>
      </c>
      <c r="P45" s="16" t="b">
        <f t="shared" si="8"/>
        <v>0</v>
      </c>
      <c r="Q45" s="17" t="b">
        <f t="shared" ca="1" si="3"/>
        <v>0</v>
      </c>
    </row>
    <row r="46" spans="1:17" x14ac:dyDescent="0.25">
      <c r="A46" s="28" t="str">
        <f t="shared" ca="1" si="0"/>
        <v/>
      </c>
      <c r="B46" s="108"/>
      <c r="C46" s="108"/>
      <c r="D46" s="108"/>
      <c r="E46" s="114"/>
      <c r="F46" s="115"/>
      <c r="G46" s="66" t="str">
        <f t="shared" ca="1" si="10"/>
        <v/>
      </c>
      <c r="H46" s="50" t="str">
        <f t="shared" ca="1" si="2"/>
        <v/>
      </c>
      <c r="I46" s="32"/>
      <c r="J46" s="32"/>
      <c r="K46" s="78"/>
      <c r="L46" s="92" t="str">
        <f t="shared" ca="1" si="4"/>
        <v/>
      </c>
      <c r="M46" s="38" t="str">
        <f t="shared" ca="1" si="5"/>
        <v>û</v>
      </c>
      <c r="N46" s="16">
        <f t="shared" ca="1" si="6"/>
        <v>2</v>
      </c>
      <c r="O46" s="16" t="b">
        <f t="shared" ca="1" si="7"/>
        <v>0</v>
      </c>
      <c r="P46" s="16" t="b">
        <f t="shared" si="8"/>
        <v>0</v>
      </c>
      <c r="Q46" s="17" t="b">
        <f t="shared" ca="1" si="3"/>
        <v>0</v>
      </c>
    </row>
    <row r="47" spans="1:17" x14ac:dyDescent="0.25">
      <c r="A47" s="28" t="str">
        <f t="shared" ca="1" si="0"/>
        <v/>
      </c>
      <c r="B47" s="108"/>
      <c r="C47" s="108"/>
      <c r="D47" s="108"/>
      <c r="E47" s="114"/>
      <c r="F47" s="115"/>
      <c r="G47" s="66" t="str">
        <f t="shared" ca="1" si="10"/>
        <v/>
      </c>
      <c r="H47" s="50" t="str">
        <f t="shared" ca="1" si="2"/>
        <v/>
      </c>
      <c r="I47" s="32"/>
      <c r="J47" s="32"/>
      <c r="K47" s="78"/>
      <c r="L47" s="92" t="str">
        <f t="shared" ca="1" si="4"/>
        <v/>
      </c>
      <c r="M47" s="38" t="str">
        <f t="shared" ca="1" si="5"/>
        <v>û</v>
      </c>
      <c r="N47" s="16">
        <f t="shared" ca="1" si="6"/>
        <v>2</v>
      </c>
      <c r="O47" s="16" t="b">
        <f t="shared" ca="1" si="7"/>
        <v>0</v>
      </c>
      <c r="P47" s="16" t="b">
        <f t="shared" si="8"/>
        <v>0</v>
      </c>
      <c r="Q47" s="17" t="b">
        <f t="shared" ca="1" si="3"/>
        <v>0</v>
      </c>
    </row>
    <row r="48" spans="1:17" x14ac:dyDescent="0.25">
      <c r="A48" s="28" t="str">
        <f t="shared" ca="1" si="0"/>
        <v/>
      </c>
      <c r="B48" s="108"/>
      <c r="C48" s="108"/>
      <c r="D48" s="108"/>
      <c r="E48" s="114"/>
      <c r="F48" s="115"/>
      <c r="G48" s="66" t="str">
        <f t="shared" ca="1" si="10"/>
        <v/>
      </c>
      <c r="H48" s="50" t="str">
        <f t="shared" ca="1" si="2"/>
        <v/>
      </c>
      <c r="I48" s="32"/>
      <c r="J48" s="32"/>
      <c r="K48" s="78"/>
      <c r="L48" s="92" t="str">
        <f t="shared" ca="1" si="4"/>
        <v/>
      </c>
      <c r="M48" s="38" t="str">
        <f t="shared" ca="1" si="5"/>
        <v>û</v>
      </c>
      <c r="N48" s="16">
        <f t="shared" ca="1" si="6"/>
        <v>2</v>
      </c>
      <c r="O48" s="16" t="b">
        <f t="shared" ca="1" si="7"/>
        <v>0</v>
      </c>
      <c r="P48" s="16" t="b">
        <f t="shared" si="8"/>
        <v>0</v>
      </c>
      <c r="Q48" s="17" t="b">
        <f t="shared" ca="1" si="3"/>
        <v>0</v>
      </c>
    </row>
    <row r="49" spans="1:17" x14ac:dyDescent="0.25">
      <c r="A49" s="28" t="str">
        <f t="shared" ca="1" si="0"/>
        <v/>
      </c>
      <c r="B49" s="108"/>
      <c r="C49" s="108"/>
      <c r="D49" s="108"/>
      <c r="E49" s="114"/>
      <c r="F49" s="115"/>
      <c r="G49" s="66" t="str">
        <f t="shared" ca="1" si="10"/>
        <v/>
      </c>
      <c r="H49" s="50" t="str">
        <f t="shared" ca="1" si="2"/>
        <v/>
      </c>
      <c r="I49" s="32"/>
      <c r="J49" s="32"/>
      <c r="K49" s="78"/>
      <c r="L49" s="92" t="str">
        <f t="shared" ca="1" si="4"/>
        <v/>
      </c>
      <c r="M49" s="38" t="str">
        <f t="shared" ca="1" si="5"/>
        <v>û</v>
      </c>
      <c r="N49" s="16">
        <f t="shared" ca="1" si="6"/>
        <v>2</v>
      </c>
      <c r="O49" s="16" t="b">
        <f t="shared" ca="1" si="7"/>
        <v>0</v>
      </c>
      <c r="P49" s="16" t="b">
        <f t="shared" si="8"/>
        <v>0</v>
      </c>
      <c r="Q49" s="17" t="b">
        <f t="shared" ca="1" si="3"/>
        <v>0</v>
      </c>
    </row>
    <row r="50" spans="1:17" x14ac:dyDescent="0.25">
      <c r="A50" s="28" t="str">
        <f t="shared" ca="1" si="0"/>
        <v/>
      </c>
      <c r="B50" s="108"/>
      <c r="C50" s="108"/>
      <c r="D50" s="108"/>
      <c r="E50" s="114"/>
      <c r="F50" s="115"/>
      <c r="G50" s="66" t="str">
        <f t="shared" ca="1" si="10"/>
        <v/>
      </c>
      <c r="H50" s="50" t="str">
        <f t="shared" ca="1" si="2"/>
        <v/>
      </c>
      <c r="I50" s="32"/>
      <c r="J50" s="32"/>
      <c r="K50" s="78"/>
      <c r="L50" s="92" t="str">
        <f t="shared" ca="1" si="4"/>
        <v/>
      </c>
      <c r="M50" s="38" t="str">
        <f t="shared" ca="1" si="5"/>
        <v>û</v>
      </c>
      <c r="N50" s="16">
        <f t="shared" ca="1" si="6"/>
        <v>2</v>
      </c>
      <c r="O50" s="16" t="b">
        <f t="shared" ca="1" si="7"/>
        <v>0</v>
      </c>
      <c r="P50" s="16" t="b">
        <f t="shared" si="8"/>
        <v>0</v>
      </c>
      <c r="Q50" s="17" t="b">
        <f t="shared" ca="1" si="3"/>
        <v>0</v>
      </c>
    </row>
    <row r="51" spans="1:17" x14ac:dyDescent="0.25">
      <c r="A51" s="28" t="str">
        <f t="shared" ca="1" si="0"/>
        <v/>
      </c>
      <c r="B51" s="108"/>
      <c r="C51" s="108"/>
      <c r="D51" s="108"/>
      <c r="E51" s="114"/>
      <c r="F51" s="115"/>
      <c r="G51" s="66" t="str">
        <f t="shared" ca="1" si="10"/>
        <v/>
      </c>
      <c r="H51" s="50" t="str">
        <f t="shared" ca="1" si="2"/>
        <v/>
      </c>
      <c r="I51" s="32"/>
      <c r="J51" s="32"/>
      <c r="K51" s="78"/>
      <c r="L51" s="92" t="str">
        <f t="shared" ca="1" si="4"/>
        <v/>
      </c>
      <c r="M51" s="38" t="str">
        <f t="shared" ca="1" si="5"/>
        <v>û</v>
      </c>
      <c r="N51" s="16">
        <f t="shared" ca="1" si="6"/>
        <v>2</v>
      </c>
      <c r="O51" s="16" t="b">
        <f t="shared" ca="1" si="7"/>
        <v>0</v>
      </c>
      <c r="P51" s="16" t="b">
        <f t="shared" si="8"/>
        <v>0</v>
      </c>
      <c r="Q51" s="17" t="b">
        <f t="shared" ca="1" si="3"/>
        <v>0</v>
      </c>
    </row>
    <row r="52" spans="1:17" x14ac:dyDescent="0.25">
      <c r="A52" s="28" t="str">
        <f t="shared" ca="1" si="0"/>
        <v/>
      </c>
      <c r="B52" s="108"/>
      <c r="C52" s="108"/>
      <c r="D52" s="108"/>
      <c r="E52" s="114"/>
      <c r="F52" s="115"/>
      <c r="G52" s="66" t="str">
        <f t="shared" ca="1" si="10"/>
        <v/>
      </c>
      <c r="H52" s="50" t="str">
        <f t="shared" ca="1" si="2"/>
        <v/>
      </c>
      <c r="I52" s="32"/>
      <c r="J52" s="32"/>
      <c r="K52" s="78"/>
      <c r="L52" s="92" t="str">
        <f t="shared" ca="1" si="4"/>
        <v/>
      </c>
      <c r="M52" s="38" t="str">
        <f t="shared" ca="1" si="5"/>
        <v>û</v>
      </c>
      <c r="N52" s="16">
        <f t="shared" ca="1" si="6"/>
        <v>2</v>
      </c>
      <c r="O52" s="16" t="b">
        <f t="shared" ca="1" si="7"/>
        <v>0</v>
      </c>
      <c r="P52" s="16" t="b">
        <f t="shared" si="8"/>
        <v>0</v>
      </c>
      <c r="Q52" s="17" t="b">
        <f t="shared" ca="1" si="3"/>
        <v>0</v>
      </c>
    </row>
    <row r="53" spans="1:17" x14ac:dyDescent="0.25">
      <c r="A53" s="28" t="str">
        <f t="shared" ca="1" si="0"/>
        <v/>
      </c>
      <c r="B53" s="108"/>
      <c r="C53" s="108"/>
      <c r="D53" s="108"/>
      <c r="E53" s="114"/>
      <c r="F53" s="115"/>
      <c r="G53" s="66" t="str">
        <f t="shared" ca="1" si="10"/>
        <v/>
      </c>
      <c r="H53" s="50" t="str">
        <f t="shared" ca="1" si="2"/>
        <v/>
      </c>
      <c r="I53" s="32"/>
      <c r="J53" s="32"/>
      <c r="K53" s="78"/>
      <c r="L53" s="92" t="str">
        <f t="shared" ca="1" si="4"/>
        <v/>
      </c>
      <c r="M53" s="38" t="str">
        <f t="shared" ca="1" si="5"/>
        <v>û</v>
      </c>
      <c r="N53" s="16">
        <f t="shared" ca="1" si="6"/>
        <v>2</v>
      </c>
      <c r="O53" s="16" t="b">
        <f t="shared" ca="1" si="7"/>
        <v>0</v>
      </c>
      <c r="P53" s="16" t="b">
        <f t="shared" si="8"/>
        <v>0</v>
      </c>
      <c r="Q53" s="17" t="b">
        <f t="shared" ca="1" si="3"/>
        <v>0</v>
      </c>
    </row>
    <row r="54" spans="1:17" x14ac:dyDescent="0.25">
      <c r="A54" s="28" t="str">
        <f t="shared" ca="1" si="0"/>
        <v/>
      </c>
      <c r="B54" s="108"/>
      <c r="C54" s="108"/>
      <c r="D54" s="108"/>
      <c r="E54" s="114"/>
      <c r="F54" s="115"/>
      <c r="G54" s="66" t="str">
        <f t="shared" ca="1" si="10"/>
        <v/>
      </c>
      <c r="H54" s="50" t="str">
        <f t="shared" ca="1" si="2"/>
        <v/>
      </c>
      <c r="I54" s="32"/>
      <c r="J54" s="32"/>
      <c r="K54" s="78"/>
      <c r="L54" s="92" t="str">
        <f t="shared" ca="1" si="4"/>
        <v/>
      </c>
      <c r="M54" s="38" t="str">
        <f t="shared" ca="1" si="5"/>
        <v>û</v>
      </c>
      <c r="N54" s="16">
        <f t="shared" ca="1" si="6"/>
        <v>2</v>
      </c>
      <c r="O54" s="16" t="b">
        <f t="shared" ca="1" si="7"/>
        <v>0</v>
      </c>
      <c r="P54" s="16" t="b">
        <f t="shared" si="8"/>
        <v>0</v>
      </c>
      <c r="Q54" s="17" t="b">
        <f t="shared" ca="1" si="3"/>
        <v>0</v>
      </c>
    </row>
    <row r="55" spans="1:17" x14ac:dyDescent="0.25">
      <c r="A55" s="28" t="str">
        <f t="shared" ca="1" si="0"/>
        <v/>
      </c>
      <c r="B55" s="108"/>
      <c r="C55" s="108"/>
      <c r="D55" s="108"/>
      <c r="E55" s="114"/>
      <c r="F55" s="115"/>
      <c r="G55" s="66" t="str">
        <f t="shared" ca="1" si="10"/>
        <v/>
      </c>
      <c r="H55" s="50" t="str">
        <f t="shared" ca="1" si="2"/>
        <v/>
      </c>
      <c r="I55" s="32"/>
      <c r="J55" s="32"/>
      <c r="K55" s="78"/>
      <c r="L55" s="92" t="str">
        <f t="shared" ca="1" si="4"/>
        <v/>
      </c>
      <c r="M55" s="38" t="str">
        <f t="shared" ca="1" si="5"/>
        <v>û</v>
      </c>
      <c r="N55" s="16">
        <f t="shared" ca="1" si="6"/>
        <v>2</v>
      </c>
      <c r="O55" s="16" t="b">
        <f t="shared" ca="1" si="7"/>
        <v>0</v>
      </c>
      <c r="P55" s="16" t="b">
        <f t="shared" si="8"/>
        <v>0</v>
      </c>
      <c r="Q55" s="17" t="b">
        <f t="shared" ca="1" si="3"/>
        <v>0</v>
      </c>
    </row>
    <row r="56" spans="1:17" x14ac:dyDescent="0.25">
      <c r="A56" s="28" t="str">
        <f t="shared" ca="1" si="0"/>
        <v/>
      </c>
      <c r="B56" s="108"/>
      <c r="C56" s="108"/>
      <c r="D56" s="108"/>
      <c r="E56" s="114"/>
      <c r="F56" s="115"/>
      <c r="G56" s="66" t="str">
        <f t="shared" ca="1" si="10"/>
        <v/>
      </c>
      <c r="H56" s="50" t="str">
        <f t="shared" ca="1" si="2"/>
        <v/>
      </c>
      <c r="I56" s="32"/>
      <c r="J56" s="32"/>
      <c r="K56" s="78"/>
      <c r="L56" s="92" t="str">
        <f t="shared" ca="1" si="4"/>
        <v/>
      </c>
      <c r="M56" s="38" t="str">
        <f t="shared" ca="1" si="5"/>
        <v>û</v>
      </c>
      <c r="N56" s="16">
        <f t="shared" ca="1" si="6"/>
        <v>2</v>
      </c>
      <c r="O56" s="16" t="b">
        <f t="shared" ca="1" si="7"/>
        <v>0</v>
      </c>
      <c r="P56" s="16" t="b">
        <f t="shared" si="8"/>
        <v>0</v>
      </c>
      <c r="Q56" s="17" t="b">
        <f t="shared" ca="1" si="3"/>
        <v>0</v>
      </c>
    </row>
    <row r="57" spans="1:17" x14ac:dyDescent="0.25">
      <c r="A57" s="28" t="str">
        <f t="shared" ca="1" si="0"/>
        <v/>
      </c>
      <c r="B57" s="108"/>
      <c r="C57" s="108"/>
      <c r="D57" s="108"/>
      <c r="E57" s="114"/>
      <c r="F57" s="115"/>
      <c r="G57" s="66" t="str">
        <f t="shared" ca="1" si="10"/>
        <v/>
      </c>
      <c r="H57" s="50" t="str">
        <f t="shared" ca="1" si="2"/>
        <v/>
      </c>
      <c r="I57" s="32"/>
      <c r="J57" s="32"/>
      <c r="K57" s="78"/>
      <c r="L57" s="92" t="str">
        <f t="shared" ca="1" si="4"/>
        <v/>
      </c>
      <c r="M57" s="38" t="str">
        <f t="shared" ca="1" si="5"/>
        <v>û</v>
      </c>
      <c r="N57" s="16">
        <f t="shared" ca="1" si="6"/>
        <v>2</v>
      </c>
      <c r="O57" s="16" t="b">
        <f t="shared" ca="1" si="7"/>
        <v>0</v>
      </c>
      <c r="P57" s="16" t="b">
        <f t="shared" si="8"/>
        <v>0</v>
      </c>
      <c r="Q57" s="17" t="b">
        <f t="shared" ca="1" si="3"/>
        <v>0</v>
      </c>
    </row>
    <row r="58" spans="1:17" x14ac:dyDescent="0.25">
      <c r="A58" s="28" t="str">
        <f t="shared" ca="1" si="0"/>
        <v/>
      </c>
      <c r="B58" s="108"/>
      <c r="C58" s="108"/>
      <c r="D58" s="108"/>
      <c r="E58" s="114"/>
      <c r="F58" s="115"/>
      <c r="G58" s="66" t="str">
        <f t="shared" ca="1" si="10"/>
        <v/>
      </c>
      <c r="H58" s="50" t="str">
        <f t="shared" ca="1" si="2"/>
        <v/>
      </c>
      <c r="I58" s="32"/>
      <c r="J58" s="32"/>
      <c r="K58" s="78"/>
      <c r="L58" s="92" t="str">
        <f t="shared" ca="1" si="4"/>
        <v/>
      </c>
      <c r="M58" s="38" t="str">
        <f t="shared" ca="1" si="5"/>
        <v>û</v>
      </c>
      <c r="N58" s="16">
        <f t="shared" ca="1" si="6"/>
        <v>2</v>
      </c>
      <c r="O58" s="16" t="b">
        <f t="shared" ca="1" si="7"/>
        <v>0</v>
      </c>
      <c r="P58" s="16" t="b">
        <f t="shared" si="8"/>
        <v>0</v>
      </c>
      <c r="Q58" s="17" t="b">
        <f t="shared" ca="1" si="3"/>
        <v>0</v>
      </c>
    </row>
    <row r="59" spans="1:17" x14ac:dyDescent="0.25">
      <c r="A59" s="28" t="str">
        <f t="shared" ca="1" si="0"/>
        <v/>
      </c>
      <c r="B59" s="108"/>
      <c r="C59" s="108"/>
      <c r="D59" s="108"/>
      <c r="E59" s="114"/>
      <c r="F59" s="115"/>
      <c r="G59" s="66" t="str">
        <f t="shared" ca="1" si="10"/>
        <v/>
      </c>
      <c r="H59" s="50" t="str">
        <f t="shared" ca="1" si="2"/>
        <v/>
      </c>
      <c r="I59" s="32"/>
      <c r="J59" s="32"/>
      <c r="K59" s="78"/>
      <c r="L59" s="92" t="str">
        <f t="shared" ca="1" si="4"/>
        <v/>
      </c>
      <c r="M59" s="38" t="str">
        <f t="shared" ca="1" si="5"/>
        <v>û</v>
      </c>
      <c r="N59" s="16">
        <f t="shared" ca="1" si="6"/>
        <v>2</v>
      </c>
      <c r="O59" s="16" t="b">
        <f t="shared" ca="1" si="7"/>
        <v>0</v>
      </c>
      <c r="P59" s="16" t="b">
        <f t="shared" si="8"/>
        <v>0</v>
      </c>
      <c r="Q59" s="17" t="b">
        <f t="shared" ca="1" si="3"/>
        <v>0</v>
      </c>
    </row>
    <row r="60" spans="1:17" x14ac:dyDescent="0.25">
      <c r="A60" s="28" t="str">
        <f t="shared" ca="1" si="0"/>
        <v/>
      </c>
      <c r="B60" s="108"/>
      <c r="C60" s="108"/>
      <c r="D60" s="108"/>
      <c r="E60" s="114"/>
      <c r="F60" s="115"/>
      <c r="G60" s="66" t="str">
        <f t="shared" ca="1" si="10"/>
        <v/>
      </c>
      <c r="H60" s="50" t="str">
        <f t="shared" ca="1" si="2"/>
        <v/>
      </c>
      <c r="I60" s="32"/>
      <c r="J60" s="32"/>
      <c r="K60" s="78"/>
      <c r="L60" s="92" t="str">
        <f t="shared" ca="1" si="4"/>
        <v/>
      </c>
      <c r="M60" s="38" t="str">
        <f t="shared" ca="1" si="5"/>
        <v>û</v>
      </c>
      <c r="N60" s="16">
        <f t="shared" ca="1" si="6"/>
        <v>2</v>
      </c>
      <c r="O60" s="16" t="b">
        <f t="shared" ca="1" si="7"/>
        <v>0</v>
      </c>
      <c r="P60" s="16" t="b">
        <f t="shared" si="8"/>
        <v>0</v>
      </c>
      <c r="Q60" s="17" t="b">
        <f t="shared" ca="1" si="3"/>
        <v>0</v>
      </c>
    </row>
    <row r="61" spans="1:17" x14ac:dyDescent="0.25">
      <c r="A61" s="28" t="str">
        <f t="shared" ca="1" si="0"/>
        <v/>
      </c>
      <c r="B61" s="108"/>
      <c r="C61" s="108"/>
      <c r="D61" s="108"/>
      <c r="E61" s="114"/>
      <c r="F61" s="115"/>
      <c r="G61" s="66" t="str">
        <f t="shared" ca="1" si="10"/>
        <v/>
      </c>
      <c r="H61" s="50" t="str">
        <f t="shared" ca="1" si="2"/>
        <v/>
      </c>
      <c r="I61" s="32"/>
      <c r="J61" s="32"/>
      <c r="K61" s="78"/>
      <c r="L61" s="92" t="str">
        <f t="shared" ca="1" si="4"/>
        <v/>
      </c>
      <c r="M61" s="38" t="str">
        <f t="shared" ca="1" si="5"/>
        <v>û</v>
      </c>
      <c r="N61" s="16">
        <f t="shared" ca="1" si="6"/>
        <v>2</v>
      </c>
      <c r="O61" s="16" t="b">
        <f t="shared" ca="1" si="7"/>
        <v>0</v>
      </c>
      <c r="P61" s="16" t="b">
        <f t="shared" si="8"/>
        <v>0</v>
      </c>
      <c r="Q61" s="17" t="b">
        <f t="shared" ca="1" si="3"/>
        <v>0</v>
      </c>
    </row>
    <row r="62" spans="1:17" x14ac:dyDescent="0.25">
      <c r="A62" s="28" t="str">
        <f t="shared" ca="1" si="0"/>
        <v/>
      </c>
      <c r="B62" s="108"/>
      <c r="C62" s="108"/>
      <c r="D62" s="108"/>
      <c r="E62" s="114"/>
      <c r="F62" s="115"/>
      <c r="G62" s="66" t="str">
        <f t="shared" ca="1" si="10"/>
        <v/>
      </c>
      <c r="H62" s="50" t="str">
        <f t="shared" ca="1" si="2"/>
        <v/>
      </c>
      <c r="I62" s="32"/>
      <c r="J62" s="32"/>
      <c r="K62" s="78"/>
      <c r="L62" s="92" t="str">
        <f t="shared" ca="1" si="4"/>
        <v/>
      </c>
      <c r="M62" s="38" t="str">
        <f t="shared" ca="1" si="5"/>
        <v>û</v>
      </c>
      <c r="N62" s="16">
        <f t="shared" ca="1" si="6"/>
        <v>2</v>
      </c>
      <c r="O62" s="16" t="b">
        <f t="shared" ca="1" si="7"/>
        <v>0</v>
      </c>
      <c r="P62" s="16" t="b">
        <f t="shared" si="8"/>
        <v>0</v>
      </c>
      <c r="Q62" s="17" t="b">
        <f t="shared" ca="1" si="3"/>
        <v>0</v>
      </c>
    </row>
    <row r="63" spans="1:17" x14ac:dyDescent="0.25">
      <c r="A63" s="28" t="str">
        <f t="shared" ca="1" si="0"/>
        <v/>
      </c>
      <c r="B63" s="108"/>
      <c r="C63" s="108"/>
      <c r="D63" s="108"/>
      <c r="E63" s="114"/>
      <c r="F63" s="115"/>
      <c r="G63" s="66" t="str">
        <f t="shared" ca="1" si="10"/>
        <v/>
      </c>
      <c r="H63" s="50" t="str">
        <f t="shared" ca="1" si="2"/>
        <v/>
      </c>
      <c r="I63" s="32"/>
      <c r="J63" s="32"/>
      <c r="K63" s="78"/>
      <c r="L63" s="92" t="str">
        <f t="shared" ca="1" si="4"/>
        <v/>
      </c>
      <c r="M63" s="38" t="str">
        <f t="shared" ca="1" si="5"/>
        <v>û</v>
      </c>
      <c r="N63" s="16">
        <f t="shared" ca="1" si="6"/>
        <v>2</v>
      </c>
      <c r="O63" s="16" t="b">
        <f t="shared" ca="1" si="7"/>
        <v>0</v>
      </c>
      <c r="P63" s="16" t="b">
        <f t="shared" si="8"/>
        <v>0</v>
      </c>
      <c r="Q63" s="17" t="b">
        <f t="shared" ca="1" si="3"/>
        <v>0</v>
      </c>
    </row>
    <row r="64" spans="1:17" x14ac:dyDescent="0.25">
      <c r="A64" s="28" t="str">
        <f t="shared" ca="1" si="0"/>
        <v/>
      </c>
      <c r="B64" s="108"/>
      <c r="C64" s="108"/>
      <c r="D64" s="108"/>
      <c r="E64" s="114"/>
      <c r="F64" s="115"/>
      <c r="G64" s="66" t="str">
        <f t="shared" ca="1" si="10"/>
        <v/>
      </c>
      <c r="H64" s="50" t="str">
        <f t="shared" ca="1" si="2"/>
        <v/>
      </c>
      <c r="I64" s="32"/>
      <c r="J64" s="32"/>
      <c r="K64" s="78"/>
      <c r="L64" s="92" t="str">
        <f t="shared" ca="1" si="4"/>
        <v/>
      </c>
      <c r="M64" s="38" t="str">
        <f t="shared" ca="1" si="5"/>
        <v>û</v>
      </c>
      <c r="N64" s="16">
        <f t="shared" ca="1" si="6"/>
        <v>2</v>
      </c>
      <c r="O64" s="16" t="b">
        <f t="shared" ca="1" si="7"/>
        <v>0</v>
      </c>
      <c r="P64" s="16" t="b">
        <f t="shared" si="8"/>
        <v>0</v>
      </c>
      <c r="Q64" s="17" t="b">
        <f t="shared" ca="1" si="3"/>
        <v>0</v>
      </c>
    </row>
    <row r="65" spans="1:17" x14ac:dyDescent="0.25">
      <c r="A65" s="28" t="str">
        <f t="shared" ca="1" si="0"/>
        <v/>
      </c>
      <c r="B65" s="108"/>
      <c r="C65" s="108"/>
      <c r="D65" s="108"/>
      <c r="E65" s="114"/>
      <c r="F65" s="115"/>
      <c r="G65" s="66" t="str">
        <f t="shared" ca="1" si="10"/>
        <v/>
      </c>
      <c r="H65" s="50" t="str">
        <f t="shared" ca="1" si="2"/>
        <v/>
      </c>
      <c r="I65" s="32"/>
      <c r="J65" s="32"/>
      <c r="K65" s="78"/>
      <c r="L65" s="92" t="str">
        <f t="shared" ca="1" si="4"/>
        <v/>
      </c>
      <c r="M65" s="38" t="str">
        <f t="shared" ca="1" si="5"/>
        <v>û</v>
      </c>
      <c r="N65" s="16">
        <f t="shared" ca="1" si="6"/>
        <v>2</v>
      </c>
      <c r="O65" s="16" t="b">
        <f t="shared" ca="1" si="7"/>
        <v>0</v>
      </c>
      <c r="P65" s="16" t="b">
        <f t="shared" si="8"/>
        <v>0</v>
      </c>
      <c r="Q65" s="17" t="b">
        <f t="shared" ca="1" si="3"/>
        <v>0</v>
      </c>
    </row>
    <row r="66" spans="1:17" x14ac:dyDescent="0.25">
      <c r="A66" s="28" t="str">
        <f t="shared" ref="A66:A71" ca="1" si="11">IF(M66="ü",IF(ISNUMBER(A65),A65+1,1),"")</f>
        <v/>
      </c>
      <c r="B66" s="108"/>
      <c r="C66" s="108"/>
      <c r="D66" s="108"/>
      <c r="E66" s="114"/>
      <c r="F66" s="115"/>
      <c r="G66" s="66" t="str">
        <f t="shared" ca="1" si="10"/>
        <v/>
      </c>
      <c r="H66" s="50" t="str">
        <f t="shared" ref="H66:H71" ca="1" si="12">IF(G66="","",IF(OR(G66="Poussins",G66="Pupilles",G66="Benjamins"),"E","B"))</f>
        <v/>
      </c>
      <c r="I66" s="32"/>
      <c r="J66" s="32"/>
      <c r="K66" s="78"/>
      <c r="L66" s="92" t="str">
        <f t="shared" ca="1" si="4"/>
        <v/>
      </c>
      <c r="M66" s="38" t="str">
        <f t="shared" ca="1" si="5"/>
        <v>û</v>
      </c>
      <c r="N66" s="16">
        <f t="shared" ca="1" si="6"/>
        <v>2</v>
      </c>
      <c r="O66" s="16" t="b">
        <f t="shared" ca="1" si="7"/>
        <v>0</v>
      </c>
      <c r="P66" s="16" t="b">
        <f t="shared" si="8"/>
        <v>0</v>
      </c>
      <c r="Q66" s="17" t="b">
        <f t="shared" ref="Q66:Q71" ca="1" si="13">IF(ISNUMBER(F66),AND(F66&gt;=DATE(IF(MONTH(NOW())&lt;9,YEAR(NOW())-1,YEAR(NOW()))-VLOOKUP(G66,tabTL,3,FALSE),1,1),F66&lt;=DATE(IF(MONTH(NOW())&lt;9,YEAR(NOW())-1,YEAR(NOW()))-VLOOKUP(G66,tabTL,2,FALSE),12,31)),FALSE)</f>
        <v>0</v>
      </c>
    </row>
    <row r="67" spans="1:17" x14ac:dyDescent="0.25">
      <c r="A67" s="28" t="str">
        <f t="shared" ca="1" si="11"/>
        <v/>
      </c>
      <c r="B67" s="108"/>
      <c r="C67" s="108"/>
      <c r="D67" s="108"/>
      <c r="E67" s="114"/>
      <c r="F67" s="115"/>
      <c r="G67" s="66" t="str">
        <f t="shared" ca="1" si="10"/>
        <v/>
      </c>
      <c r="H67" s="50" t="str">
        <f t="shared" ca="1" si="12"/>
        <v/>
      </c>
      <c r="I67" s="32"/>
      <c r="J67" s="32"/>
      <c r="K67" s="78"/>
      <c r="L67" s="92" t="str">
        <f t="shared" ref="L67:L71" ca="1" si="14">IF(M67="ü",IF(OR(G67="Poussins",G67="Pupilles",G67="Benjamins"),"Coupe de France","Championnat de France"),"")</f>
        <v/>
      </c>
      <c r="M67" s="38" t="str">
        <f t="shared" ref="M67:M71" ca="1" si="15">IFERROR(IF(AND(O67:Q67),"ü","û"),"û")</f>
        <v>û</v>
      </c>
      <c r="N67" s="16">
        <f t="shared" ref="N67:N71" ca="1" si="16">COUNTA(B67:K67)</f>
        <v>2</v>
      </c>
      <c r="O67" s="16" t="b">
        <f t="shared" ref="O67:O71" ca="1" si="17">OR(N67=0,AND(N67&gt;=8,N67&lt;=10))</f>
        <v>0</v>
      </c>
      <c r="P67" s="16" t="b">
        <f t="shared" ref="P67:P71" si="18">IF(LEN(D67)=9,AND(IFERROR(VALUE(LEFT(D67,8))&gt;0,FALSE),ISTEXT(RIGHT(D67,1))),FALSE)</f>
        <v>0</v>
      </c>
      <c r="Q67" s="17" t="b">
        <f t="shared" ca="1" si="13"/>
        <v>0</v>
      </c>
    </row>
    <row r="68" spans="1:17" x14ac:dyDescent="0.25">
      <c r="A68" s="28" t="str">
        <f t="shared" ca="1" si="11"/>
        <v/>
      </c>
      <c r="B68" s="108"/>
      <c r="C68" s="108"/>
      <c r="D68" s="108"/>
      <c r="E68" s="114"/>
      <c r="F68" s="115"/>
      <c r="G68" s="66" t="str">
        <f t="shared" ca="1" si="10"/>
        <v/>
      </c>
      <c r="H68" s="50" t="str">
        <f t="shared" ca="1" si="12"/>
        <v/>
      </c>
      <c r="I68" s="32"/>
      <c r="J68" s="32"/>
      <c r="K68" s="78"/>
      <c r="L68" s="92" t="str">
        <f t="shared" ca="1" si="14"/>
        <v/>
      </c>
      <c r="M68" s="38" t="str">
        <f t="shared" ca="1" si="15"/>
        <v>û</v>
      </c>
      <c r="N68" s="16">
        <f t="shared" ca="1" si="16"/>
        <v>2</v>
      </c>
      <c r="O68" s="16" t="b">
        <f t="shared" ca="1" si="17"/>
        <v>0</v>
      </c>
      <c r="P68" s="16" t="b">
        <f t="shared" si="18"/>
        <v>0</v>
      </c>
      <c r="Q68" s="17" t="b">
        <f t="shared" ca="1" si="13"/>
        <v>0</v>
      </c>
    </row>
    <row r="69" spans="1:17" x14ac:dyDescent="0.25">
      <c r="A69" s="28" t="str">
        <f t="shared" ca="1" si="11"/>
        <v/>
      </c>
      <c r="B69" s="108"/>
      <c r="C69" s="108"/>
      <c r="D69" s="108"/>
      <c r="E69" s="114"/>
      <c r="F69" s="115"/>
      <c r="G69" s="66" t="str">
        <f t="shared" ca="1" si="10"/>
        <v/>
      </c>
      <c r="H69" s="50" t="str">
        <f t="shared" ca="1" si="12"/>
        <v/>
      </c>
      <c r="I69" s="32"/>
      <c r="J69" s="32"/>
      <c r="K69" s="78"/>
      <c r="L69" s="92" t="str">
        <f t="shared" ca="1" si="14"/>
        <v/>
      </c>
      <c r="M69" s="38" t="str">
        <f t="shared" ca="1" si="15"/>
        <v>û</v>
      </c>
      <c r="N69" s="16">
        <f t="shared" ca="1" si="16"/>
        <v>2</v>
      </c>
      <c r="O69" s="16" t="b">
        <f t="shared" ca="1" si="17"/>
        <v>0</v>
      </c>
      <c r="P69" s="16" t="b">
        <f t="shared" si="18"/>
        <v>0</v>
      </c>
      <c r="Q69" s="17" t="b">
        <f t="shared" ca="1" si="13"/>
        <v>0</v>
      </c>
    </row>
    <row r="70" spans="1:17" x14ac:dyDescent="0.25">
      <c r="A70" s="28" t="str">
        <f t="shared" ca="1" si="11"/>
        <v/>
      </c>
      <c r="B70" s="108"/>
      <c r="C70" s="108"/>
      <c r="D70" s="108"/>
      <c r="E70" s="114"/>
      <c r="F70" s="115"/>
      <c r="G70" s="66" t="str">
        <f t="shared" ca="1" si="10"/>
        <v/>
      </c>
      <c r="H70" s="50" t="str">
        <f t="shared" ca="1" si="12"/>
        <v/>
      </c>
      <c r="I70" s="32"/>
      <c r="J70" s="32"/>
      <c r="K70" s="78"/>
      <c r="L70" s="92" t="str">
        <f t="shared" ca="1" si="14"/>
        <v/>
      </c>
      <c r="M70" s="38" t="str">
        <f t="shared" ca="1" si="15"/>
        <v>û</v>
      </c>
      <c r="N70" s="16">
        <f t="shared" ca="1" si="16"/>
        <v>2</v>
      </c>
      <c r="O70" s="16" t="b">
        <f t="shared" ca="1" si="17"/>
        <v>0</v>
      </c>
      <c r="P70" s="16" t="b">
        <f t="shared" si="18"/>
        <v>0</v>
      </c>
      <c r="Q70" s="17" t="b">
        <f t="shared" ca="1" si="13"/>
        <v>0</v>
      </c>
    </row>
    <row r="71" spans="1:17" ht="15.75" thickBot="1" x14ac:dyDescent="0.3">
      <c r="A71" s="29" t="str">
        <f t="shared" ca="1" si="11"/>
        <v/>
      </c>
      <c r="B71" s="110"/>
      <c r="C71" s="110"/>
      <c r="D71" s="110"/>
      <c r="E71" s="116"/>
      <c r="F71" s="117"/>
      <c r="G71" s="67" t="str">
        <f t="shared" ca="1" si="10"/>
        <v/>
      </c>
      <c r="H71" s="51" t="str">
        <f t="shared" ca="1" si="12"/>
        <v/>
      </c>
      <c r="I71" s="33"/>
      <c r="J71" s="33"/>
      <c r="K71" s="79"/>
      <c r="L71" s="97" t="str">
        <f t="shared" ca="1" si="14"/>
        <v/>
      </c>
      <c r="M71" s="39" t="str">
        <f t="shared" ca="1" si="15"/>
        <v>û</v>
      </c>
      <c r="N71" s="16">
        <f t="shared" ca="1" si="16"/>
        <v>2</v>
      </c>
      <c r="O71" s="16" t="b">
        <f t="shared" ca="1" si="17"/>
        <v>0</v>
      </c>
      <c r="P71" s="16" t="b">
        <f t="shared" si="18"/>
        <v>0</v>
      </c>
      <c r="Q71" s="17" t="b">
        <f t="shared" ca="1" si="13"/>
        <v>0</v>
      </c>
    </row>
  </sheetData>
  <sheetProtection password="CDED" sheet="1" objects="1" scenarios="1" selectLockedCells="1"/>
  <conditionalFormatting sqref="M3:M4 M2:Q2 N3:Q71">
    <cfRule type="iconSet" priority="2">
      <iconSet iconSet="3Symbols" showValue="0">
        <cfvo type="percent" val="0"/>
        <cfvo type="num" val="0" gte="0"/>
        <cfvo type="num" val="TRUE"/>
      </iconSet>
    </cfRule>
  </conditionalFormatting>
  <conditionalFormatting sqref="M5:M71">
    <cfRule type="iconSet" priority="1">
      <iconSet iconSet="3Symbols" showValue="0">
        <cfvo type="percent" val="0"/>
        <cfvo type="num" val="0" gte="0"/>
        <cfvo type="num" val="TRUE"/>
      </iconSet>
    </cfRule>
  </conditionalFormatting>
  <dataValidations count="9">
    <dataValidation type="list" allowBlank="1" showInputMessage="1" showErrorMessage="1" sqref="G2:G71">
      <formula1>IF(NOT(ISBLANK(E2)),INDEX(tabTL,,1),INDIRECT("Vide"))</formula1>
    </dataValidation>
    <dataValidation type="custom" allowBlank="1" showInputMessage="1" showErrorMessage="1" errorTitle="Saisie incorrect" error="Vérifier que vous avez bien saisie 8 chiffres puis 1 lettre" promptTitle="Numéro de licence" prompt="Veuillez saisir numéro de licence" sqref="D2:D71">
      <formula1>AND(CODE(UPPER(RIGHT(D2,1)))&gt;64,CODE(UPPER(RIGHT(D2,1)))&lt;91)</formula1>
    </dataValidation>
    <dataValidation type="list" allowBlank="1" showInputMessage="1" showErrorMessage="1" sqref="K2:K71">
      <formula1>INDIRECT("tlm"&amp;H2&amp;G2&amp;"AL")</formula1>
    </dataValidation>
    <dataValidation type="list" allowBlank="1" showInputMessage="1" showErrorMessage="1" sqref="J2:J71">
      <formula1>INDIRECT("tlm"&amp;H2&amp;G2&amp;"AC")</formula1>
    </dataValidation>
    <dataValidation type="list" allowBlank="1" showInputMessage="1" showErrorMessage="1" sqref="I2:I71">
      <formula1>INDIRECT("tlm"&amp;H2&amp;G2&amp;"MN")</formula1>
    </dataValidation>
    <dataValidation type="list" allowBlank="1" showInputMessage="1" showErrorMessage="1" promptTitle="Sexe" prompt="Veuillez sélectionner le sexe du compétiteur_x000a__x000a_Si aucun choix n'apparait vérifier les case précedentes sont bien remplies" sqref="E2:E71">
      <formula1>IF(AND(NOT(ISBLANK(B2)),NOT(ISBLANK(C2)),NOT(ISBLANK(D2))),INDIRECT("Sexe"),INDIRECT("Vide"))</formula1>
    </dataValidation>
    <dataValidation type="list" showInputMessage="1" showErrorMessage="1" promptTitle="Classe" prompt="Classe A: Nationalité Française obligatoire_x000a_Classe B: toute nationalité autorisée" sqref="H2:H71">
      <formula1>INDIRECT("cl"&amp;G2)</formula1>
    </dataValidation>
    <dataValidation type="date" operator="lessThan" allowBlank="1" showInputMessage="1" showErrorMessage="1" errorTitle="Date de naissance" error="La date saisie ne correspond pas aux catégories d'âge autorisées ou n'est pas dans un format valide" promptTitle="Date de naissance" prompt="Veuillez saisir la date de naissance du compétiteur_x000a__x000a_Format jj/mm/aa ou jj/mm/aaaa" sqref="F2:F3 F5:F71">
      <formula1>DATE(YEAR(TODAY())-6,12,32)</formula1>
    </dataValidation>
    <dataValidation type="date" operator="lessThan" allowBlank="1" showInputMessage="1" showErrorMessage="1" errorTitle="Date de naissance" error="La date saisie ne correspond pas aux catégories d'âge autorisées ou n'est pas dans un format valide" promptTitle="Date de naissance" prompt="Veuillez saisir la date de naissance du compétiteur_x000a__x000a_Format jj/mm/aa ou jj/mm/aaaa" sqref="F4">
      <formula1>DATE(YEAR(TODAY())-5,1,1)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249977111117893"/>
  </sheetPr>
  <dimension ref="A1:Y71"/>
  <sheetViews>
    <sheetView workbookViewId="0">
      <pane xSplit="3" ySplit="1" topLeftCell="D2" activePane="bottomRight" state="frozen"/>
      <selection activeCell="B2" sqref="B2"/>
      <selection pane="topRight" activeCell="B2" sqref="B2"/>
      <selection pane="bottomLeft" activeCell="B2" sqref="B2"/>
      <selection pane="bottomRight" activeCell="B2" sqref="B2"/>
    </sheetView>
  </sheetViews>
  <sheetFormatPr baseColWidth="10" defaultColWidth="9.140625" defaultRowHeight="15" x14ac:dyDescent="0.25"/>
  <cols>
    <col min="1" max="1" width="3" style="8" bestFit="1" customWidth="1"/>
    <col min="2" max="3" width="17.85546875" style="8" customWidth="1"/>
    <col min="4" max="4" width="10.7109375" style="9" bestFit="1" customWidth="1"/>
    <col min="5" max="5" width="9.42578125" style="8" bestFit="1" customWidth="1"/>
    <col min="6" max="6" width="10.7109375" style="8" bestFit="1" customWidth="1"/>
    <col min="7" max="7" width="11" style="8" bestFit="1" customWidth="1"/>
    <col min="8" max="11" width="17.85546875" style="8" customWidth="1"/>
    <col min="12" max="12" width="3.28515625" style="8" bestFit="1" customWidth="1"/>
    <col min="13" max="13" width="2" style="8" hidden="1" customWidth="1"/>
    <col min="14" max="14" width="5.7109375" style="8" hidden="1" customWidth="1"/>
    <col min="15" max="15" width="6.42578125" style="8" hidden="1" customWidth="1"/>
    <col min="16" max="16" width="6.28515625" style="8" hidden="1" customWidth="1"/>
    <col min="17" max="17" width="1.7109375" style="8" hidden="1" customWidth="1"/>
    <col min="18" max="19" width="5.7109375" style="8" hidden="1" customWidth="1"/>
    <col min="20" max="22" width="3" style="8" hidden="1" customWidth="1"/>
    <col min="23" max="25" width="2" style="8" hidden="1" customWidth="1"/>
    <col min="26" max="16384" width="9.140625" style="8"/>
  </cols>
  <sheetData>
    <row r="1" spans="1:25" ht="32.25" customHeight="1" thickBot="1" x14ac:dyDescent="0.3">
      <c r="A1" s="7"/>
      <c r="B1" s="24" t="s">
        <v>16</v>
      </c>
      <c r="C1" s="25" t="s">
        <v>17</v>
      </c>
      <c r="D1" s="26" t="s">
        <v>25</v>
      </c>
      <c r="E1" s="26" t="s">
        <v>24</v>
      </c>
      <c r="F1" s="22" t="s">
        <v>18</v>
      </c>
      <c r="G1" s="22" t="s">
        <v>19</v>
      </c>
      <c r="H1" s="26" t="s">
        <v>106</v>
      </c>
      <c r="I1" s="26" t="s">
        <v>107</v>
      </c>
      <c r="J1" s="96" t="s">
        <v>108</v>
      </c>
      <c r="K1" s="80" t="s">
        <v>199</v>
      </c>
      <c r="L1" s="127"/>
      <c r="M1" s="127"/>
      <c r="N1" s="127" t="s">
        <v>42</v>
      </c>
      <c r="O1" s="127" t="s">
        <v>43</v>
      </c>
      <c r="P1" s="127" t="s">
        <v>44</v>
      </c>
      <c r="R1" s="238" t="s">
        <v>156</v>
      </c>
      <c r="S1" s="238"/>
      <c r="T1" s="238"/>
      <c r="U1" s="238"/>
      <c r="V1" s="238"/>
      <c r="W1" s="238"/>
      <c r="X1" s="238"/>
      <c r="Y1" s="238"/>
    </row>
    <row r="2" spans="1:25" x14ac:dyDescent="0.25">
      <c r="A2" s="27" t="str">
        <f ca="1">IF(L2="ü",IF(ISNUMBER(A1),A1+1,1),"")</f>
        <v/>
      </c>
      <c r="B2" s="106"/>
      <c r="C2" s="106"/>
      <c r="D2" s="106"/>
      <c r="E2" s="106"/>
      <c r="F2" s="102"/>
      <c r="G2" s="18" t="str">
        <f t="shared" ref="G2:G65" ca="1" si="0">IF(OR(ISBLANK(E2),ISBLANK(F2)),"",INDEX(tabTL,MATCH(IF(MONTH(NOW())&lt;9,YEAR(NOW())-1,YEAR(NOW()))-YEAR(F2),INDEX(tabTL,,2)),1))</f>
        <v/>
      </c>
      <c r="H2" s="31"/>
      <c r="I2" s="31"/>
      <c r="J2" s="81"/>
      <c r="K2" s="91" t="str">
        <f ca="1">IF(L2="ü",IF(OR(G2="Poussins",G2="Pupilles",G2="Benjamins"),"Coupe de France","Championnat de France"),"")</f>
        <v/>
      </c>
      <c r="L2" s="99" t="str">
        <f ca="1">IFERROR(IF(AND(N2:S2),"ü","û"),"û")</f>
        <v>û</v>
      </c>
      <c r="M2" s="16">
        <f ca="1">COUNTA(B2:J2)</f>
        <v>1</v>
      </c>
      <c r="N2" s="16" t="b">
        <f ca="1">OR(M2=0,AND(M2&gt;=7,M2&lt;=9))</f>
        <v>0</v>
      </c>
      <c r="O2" s="16" t="b">
        <f>IF(LEN(D2)=9,AND(IFERROR(VALUE(LEFT(D2,8))&gt;0,FALSE),ISTEXT(RIGHT(D2,1))),FALSE)</f>
        <v>0</v>
      </c>
      <c r="P2" s="17" t="b">
        <f t="shared" ref="P2:P65" ca="1" si="1">IF(ISNUMBER(F2),AND(F2&gt;=DATE(IF(MONTH(NOW())&lt;9,YEAR(NOW())-1,YEAR(NOW()))-VLOOKUP(G2,tabTL,3,FALSE),1,1),F2&lt;=DATE(IF(MONTH(NOW())&lt;9,YEAR(NOW())-1,YEAR(NOW()))-VLOOKUP(G2,tabTL,2,FALSE),12,31)),FALSE)</f>
        <v>0</v>
      </c>
      <c r="R2" s="16" t="b">
        <f>IF(COUNTA(T2:V2)&gt;1,IF(COUNT(T2:V2)&gt;2,IF(OR(T2=U2="",V2=U2),FALSE,TRUE),IF(T2=U2,FALSE,TRUE)),TRUE)</f>
        <v>0</v>
      </c>
      <c r="S2" s="16" t="b">
        <f>IF(COUNTA(W2:Y2)&gt;1,IF(COUNT(W2:Y2)&gt;2,IF(OR(W2=X2="",Y2=X2),IF(AND(W2&lt;3,X2&lt;3),TRUE,FALSE),TRUE),IF(W2=X2,IF(W2&lt;3,TRUE,FALSE),TRUE)),TRUE)</f>
        <v>0</v>
      </c>
      <c r="T2" s="8" t="str">
        <f>IF(ISBLANK(H2),"",VALUE(TRIM(MID(H2,13,2))))</f>
        <v/>
      </c>
      <c r="U2" s="8" t="str">
        <f>IF(ISBLANK(I2),"",VALUE(TRIM(MID(I2,13,2))))</f>
        <v/>
      </c>
      <c r="V2" s="8" t="str">
        <f>IF(ISBLANK(J2),"",VALUE(TRIM(MID(J2,13,2))))</f>
        <v/>
      </c>
      <c r="W2" s="8" t="str">
        <f>IF(ISBLANK(H2),"",VALUE(MID(H2,6,1)))</f>
        <v/>
      </c>
      <c r="X2" s="8" t="str">
        <f>IF(ISBLANK(I2),"",VALUE(MID(I2,6,1)))</f>
        <v/>
      </c>
      <c r="Y2" s="8" t="str">
        <f>IF(ISBLANK(J2),"",VALUE(MID(J2,6,1)))</f>
        <v/>
      </c>
    </row>
    <row r="3" spans="1:25" x14ac:dyDescent="0.25">
      <c r="A3" s="28" t="str">
        <f ca="1">IF(L3="ü",IF(ISNUMBER(A2),A2+1,1),"")</f>
        <v/>
      </c>
      <c r="B3" s="108"/>
      <c r="C3" s="108"/>
      <c r="D3" s="108"/>
      <c r="E3" s="108"/>
      <c r="F3" s="103"/>
      <c r="G3" s="5" t="str">
        <f t="shared" ca="1" si="0"/>
        <v/>
      </c>
      <c r="H3" s="32"/>
      <c r="I3" s="32"/>
      <c r="J3" s="78"/>
      <c r="K3" s="92" t="str">
        <f ca="1">IF(L3="ü",IF(OR(G3="Poussins",G3="Pupilles",G3="Benjamins"),"Coupe de France","Championnat de France"),"")</f>
        <v/>
      </c>
      <c r="L3" s="100" t="str">
        <f t="shared" ref="L3:L66" ca="1" si="2">IFERROR(IF(AND(N3:S3),"ü","û"),"û")</f>
        <v>û</v>
      </c>
      <c r="M3" s="16">
        <f t="shared" ref="M3:M66" ca="1" si="3">COUNTA(B3:J3)</f>
        <v>1</v>
      </c>
      <c r="N3" s="16" t="b">
        <f t="shared" ref="N3:N66" ca="1" si="4">OR(M3=0,AND(M3&gt;=7,M3&lt;=9))</f>
        <v>0</v>
      </c>
      <c r="O3" s="16" t="b">
        <f t="shared" ref="O3:O66" si="5">IF(LEN(D3)=9,AND(IFERROR(VALUE(LEFT(D3,8))&gt;0,FALSE),ISTEXT(RIGHT(D3,1))),FALSE)</f>
        <v>0</v>
      </c>
      <c r="P3" s="17" t="b">
        <f t="shared" ca="1" si="1"/>
        <v>0</v>
      </c>
      <c r="R3" s="16" t="b">
        <f t="shared" ref="R3:R66" si="6">IF(COUNTA(T3:V3)&gt;1,IF(COUNT(T3:V3)&gt;2,IF(OR(T3=U3="",V3=U3),FALSE,TRUE),IF(T3=U3,FALSE,TRUE)),TRUE)</f>
        <v>0</v>
      </c>
      <c r="S3" s="16" t="b">
        <f t="shared" ref="S3:S66" si="7">IF(COUNTA(W3:Y3)&gt;1,IF(COUNT(W3:Y3)&gt;2,IF(OR(W3=X3="",Y3=X3),IF(AND(W3&lt;3,X3&lt;3),TRUE,FALSE),TRUE),IF(W3=X3,IF(W3&lt;3,TRUE,FALSE),TRUE)),TRUE)</f>
        <v>0</v>
      </c>
      <c r="T3" s="8" t="str">
        <f t="shared" ref="T3:V66" si="8">IF(ISBLANK(H3),"",VALUE(TRIM(MID(H3,13,2))))</f>
        <v/>
      </c>
      <c r="U3" s="8" t="str">
        <f t="shared" si="8"/>
        <v/>
      </c>
      <c r="V3" s="8" t="str">
        <f t="shared" si="8"/>
        <v/>
      </c>
      <c r="W3" s="8" t="str">
        <f t="shared" ref="W3:Y66" si="9">IF(ISBLANK(H3),"",VALUE(MID(H3,6,1)))</f>
        <v/>
      </c>
      <c r="X3" s="8" t="str">
        <f t="shared" si="9"/>
        <v/>
      </c>
      <c r="Y3" s="8" t="str">
        <f t="shared" si="9"/>
        <v/>
      </c>
    </row>
    <row r="4" spans="1:25" x14ac:dyDescent="0.25">
      <c r="A4" s="28" t="str">
        <f t="shared" ref="A4:A67" ca="1" si="10">IF(L4="ü",IF(ISNUMBER(A3),A3+1,1),"")</f>
        <v/>
      </c>
      <c r="B4" s="108"/>
      <c r="C4" s="108"/>
      <c r="D4" s="108"/>
      <c r="E4" s="108"/>
      <c r="F4" s="103"/>
      <c r="G4" s="5" t="str">
        <f t="shared" ca="1" si="0"/>
        <v/>
      </c>
      <c r="H4" s="32"/>
      <c r="I4" s="32"/>
      <c r="J4" s="78"/>
      <c r="K4" s="92" t="str">
        <f t="shared" ref="K4:K67" ca="1" si="11">IF(L4="ü",IF(OR(G4="Poussins",G4="Pupilles",G4="Benjamins"),"Coupe de France","Championnat de France"),"")</f>
        <v/>
      </c>
      <c r="L4" s="100" t="str">
        <f t="shared" ca="1" si="2"/>
        <v>û</v>
      </c>
      <c r="M4" s="16">
        <f t="shared" ca="1" si="3"/>
        <v>1</v>
      </c>
      <c r="N4" s="16" t="b">
        <f t="shared" ca="1" si="4"/>
        <v>0</v>
      </c>
      <c r="O4" s="16" t="b">
        <f t="shared" si="5"/>
        <v>0</v>
      </c>
      <c r="P4" s="17" t="b">
        <f t="shared" ca="1" si="1"/>
        <v>0</v>
      </c>
      <c r="R4" s="16" t="b">
        <f t="shared" si="6"/>
        <v>0</v>
      </c>
      <c r="S4" s="16" t="b">
        <f t="shared" si="7"/>
        <v>0</v>
      </c>
      <c r="T4" s="8" t="str">
        <f t="shared" si="8"/>
        <v/>
      </c>
      <c r="U4" s="8" t="str">
        <f t="shared" si="8"/>
        <v/>
      </c>
      <c r="V4" s="8" t="str">
        <f t="shared" si="8"/>
        <v/>
      </c>
      <c r="W4" s="8" t="str">
        <f t="shared" si="9"/>
        <v/>
      </c>
      <c r="X4" s="8" t="str">
        <f t="shared" si="9"/>
        <v/>
      </c>
      <c r="Y4" s="8" t="str">
        <f t="shared" si="9"/>
        <v/>
      </c>
    </row>
    <row r="5" spans="1:25" x14ac:dyDescent="0.25">
      <c r="A5" s="28" t="str">
        <f t="shared" ca="1" si="10"/>
        <v/>
      </c>
      <c r="B5" s="108"/>
      <c r="C5" s="108"/>
      <c r="D5" s="108"/>
      <c r="E5" s="108"/>
      <c r="F5" s="103"/>
      <c r="G5" s="5" t="str">
        <f t="shared" ca="1" si="0"/>
        <v/>
      </c>
      <c r="H5" s="32"/>
      <c r="I5" s="32"/>
      <c r="J5" s="78"/>
      <c r="K5" s="92" t="str">
        <f t="shared" ca="1" si="11"/>
        <v/>
      </c>
      <c r="L5" s="100" t="str">
        <f t="shared" ca="1" si="2"/>
        <v>û</v>
      </c>
      <c r="M5" s="16">
        <f t="shared" ca="1" si="3"/>
        <v>1</v>
      </c>
      <c r="N5" s="16" t="b">
        <f t="shared" ca="1" si="4"/>
        <v>0</v>
      </c>
      <c r="O5" s="16" t="b">
        <f t="shared" si="5"/>
        <v>0</v>
      </c>
      <c r="P5" s="17" t="b">
        <f t="shared" ca="1" si="1"/>
        <v>0</v>
      </c>
      <c r="R5" s="16" t="b">
        <f t="shared" si="6"/>
        <v>0</v>
      </c>
      <c r="S5" s="16" t="b">
        <f t="shared" si="7"/>
        <v>0</v>
      </c>
      <c r="T5" s="8" t="str">
        <f t="shared" si="8"/>
        <v/>
      </c>
      <c r="U5" s="8" t="str">
        <f t="shared" si="8"/>
        <v/>
      </c>
      <c r="V5" s="8" t="str">
        <f t="shared" si="8"/>
        <v/>
      </c>
      <c r="W5" s="8" t="str">
        <f t="shared" si="9"/>
        <v/>
      </c>
      <c r="X5" s="8" t="str">
        <f t="shared" si="9"/>
        <v/>
      </c>
      <c r="Y5" s="8" t="str">
        <f t="shared" si="9"/>
        <v/>
      </c>
    </row>
    <row r="6" spans="1:25" x14ac:dyDescent="0.25">
      <c r="A6" s="28" t="str">
        <f t="shared" ca="1" si="10"/>
        <v/>
      </c>
      <c r="B6" s="108"/>
      <c r="C6" s="108"/>
      <c r="D6" s="108"/>
      <c r="E6" s="108"/>
      <c r="F6" s="103"/>
      <c r="G6" s="5" t="str">
        <f t="shared" ca="1" si="0"/>
        <v/>
      </c>
      <c r="H6" s="32"/>
      <c r="I6" s="32"/>
      <c r="J6" s="78"/>
      <c r="K6" s="92" t="str">
        <f t="shared" ca="1" si="11"/>
        <v/>
      </c>
      <c r="L6" s="100" t="str">
        <f t="shared" ca="1" si="2"/>
        <v>û</v>
      </c>
      <c r="M6" s="16">
        <f t="shared" ca="1" si="3"/>
        <v>1</v>
      </c>
      <c r="N6" s="16" t="b">
        <f t="shared" ca="1" si="4"/>
        <v>0</v>
      </c>
      <c r="O6" s="16" t="b">
        <f t="shared" si="5"/>
        <v>0</v>
      </c>
      <c r="P6" s="17" t="b">
        <f t="shared" ca="1" si="1"/>
        <v>0</v>
      </c>
      <c r="R6" s="16" t="b">
        <f t="shared" si="6"/>
        <v>0</v>
      </c>
      <c r="S6" s="16" t="b">
        <f t="shared" si="7"/>
        <v>0</v>
      </c>
      <c r="T6" s="8" t="str">
        <f t="shared" si="8"/>
        <v/>
      </c>
      <c r="U6" s="8" t="str">
        <f t="shared" si="8"/>
        <v/>
      </c>
      <c r="V6" s="8" t="str">
        <f t="shared" si="8"/>
        <v/>
      </c>
      <c r="W6" s="8" t="str">
        <f t="shared" si="9"/>
        <v/>
      </c>
      <c r="X6" s="8" t="str">
        <f t="shared" si="9"/>
        <v/>
      </c>
      <c r="Y6" s="8" t="str">
        <f t="shared" si="9"/>
        <v/>
      </c>
    </row>
    <row r="7" spans="1:25" x14ac:dyDescent="0.25">
      <c r="A7" s="28" t="str">
        <f t="shared" ca="1" si="10"/>
        <v/>
      </c>
      <c r="B7" s="108"/>
      <c r="C7" s="108"/>
      <c r="D7" s="108"/>
      <c r="E7" s="108"/>
      <c r="F7" s="103"/>
      <c r="G7" s="5" t="str">
        <f t="shared" ca="1" si="0"/>
        <v/>
      </c>
      <c r="H7" s="32"/>
      <c r="I7" s="32"/>
      <c r="J7" s="78"/>
      <c r="K7" s="92" t="str">
        <f t="shared" ca="1" si="11"/>
        <v/>
      </c>
      <c r="L7" s="100" t="str">
        <f t="shared" ca="1" si="2"/>
        <v>û</v>
      </c>
      <c r="M7" s="16">
        <f t="shared" ca="1" si="3"/>
        <v>1</v>
      </c>
      <c r="N7" s="16" t="b">
        <f t="shared" ca="1" si="4"/>
        <v>0</v>
      </c>
      <c r="O7" s="16" t="b">
        <f t="shared" si="5"/>
        <v>0</v>
      </c>
      <c r="P7" s="17" t="b">
        <f t="shared" ca="1" si="1"/>
        <v>0</v>
      </c>
      <c r="R7" s="16" t="b">
        <f t="shared" si="6"/>
        <v>0</v>
      </c>
      <c r="S7" s="16" t="b">
        <f t="shared" si="7"/>
        <v>0</v>
      </c>
      <c r="T7" s="8" t="str">
        <f t="shared" si="8"/>
        <v/>
      </c>
      <c r="U7" s="8" t="str">
        <f t="shared" si="8"/>
        <v/>
      </c>
      <c r="V7" s="8" t="str">
        <f t="shared" si="8"/>
        <v/>
      </c>
      <c r="W7" s="8" t="str">
        <f t="shared" si="9"/>
        <v/>
      </c>
      <c r="X7" s="8" t="str">
        <f t="shared" si="9"/>
        <v/>
      </c>
      <c r="Y7" s="8" t="str">
        <f t="shared" si="9"/>
        <v/>
      </c>
    </row>
    <row r="8" spans="1:25" x14ac:dyDescent="0.25">
      <c r="A8" s="28" t="str">
        <f t="shared" ca="1" si="10"/>
        <v/>
      </c>
      <c r="B8" s="108"/>
      <c r="C8" s="108"/>
      <c r="D8" s="108"/>
      <c r="E8" s="108"/>
      <c r="F8" s="103"/>
      <c r="G8" s="5" t="str">
        <f t="shared" ca="1" si="0"/>
        <v/>
      </c>
      <c r="H8" s="32"/>
      <c r="I8" s="32"/>
      <c r="J8" s="78"/>
      <c r="K8" s="92" t="str">
        <f t="shared" ca="1" si="11"/>
        <v/>
      </c>
      <c r="L8" s="100" t="str">
        <f t="shared" ca="1" si="2"/>
        <v>û</v>
      </c>
      <c r="M8" s="16">
        <f t="shared" ca="1" si="3"/>
        <v>1</v>
      </c>
      <c r="N8" s="16" t="b">
        <f t="shared" ca="1" si="4"/>
        <v>0</v>
      </c>
      <c r="O8" s="16" t="b">
        <f t="shared" si="5"/>
        <v>0</v>
      </c>
      <c r="P8" s="17" t="b">
        <f t="shared" ca="1" si="1"/>
        <v>0</v>
      </c>
      <c r="R8" s="16" t="b">
        <f t="shared" si="6"/>
        <v>0</v>
      </c>
      <c r="S8" s="16" t="b">
        <f t="shared" si="7"/>
        <v>0</v>
      </c>
      <c r="T8" s="8" t="str">
        <f t="shared" si="8"/>
        <v/>
      </c>
      <c r="U8" s="8" t="str">
        <f t="shared" si="8"/>
        <v/>
      </c>
      <c r="V8" s="8" t="str">
        <f t="shared" si="8"/>
        <v/>
      </c>
      <c r="W8" s="8" t="str">
        <f t="shared" si="9"/>
        <v/>
      </c>
      <c r="X8" s="8" t="str">
        <f t="shared" si="9"/>
        <v/>
      </c>
      <c r="Y8" s="8" t="str">
        <f t="shared" si="9"/>
        <v/>
      </c>
    </row>
    <row r="9" spans="1:25" x14ac:dyDescent="0.25">
      <c r="A9" s="28" t="str">
        <f t="shared" ca="1" si="10"/>
        <v/>
      </c>
      <c r="B9" s="108"/>
      <c r="C9" s="108"/>
      <c r="D9" s="108"/>
      <c r="E9" s="108"/>
      <c r="F9" s="103"/>
      <c r="G9" s="5" t="str">
        <f t="shared" ca="1" si="0"/>
        <v/>
      </c>
      <c r="H9" s="32"/>
      <c r="I9" s="32"/>
      <c r="J9" s="78"/>
      <c r="K9" s="92" t="str">
        <f t="shared" ca="1" si="11"/>
        <v/>
      </c>
      <c r="L9" s="100" t="str">
        <f t="shared" ca="1" si="2"/>
        <v>û</v>
      </c>
      <c r="M9" s="16">
        <f t="shared" ca="1" si="3"/>
        <v>1</v>
      </c>
      <c r="N9" s="16" t="b">
        <f t="shared" ca="1" si="4"/>
        <v>0</v>
      </c>
      <c r="O9" s="16" t="b">
        <f t="shared" si="5"/>
        <v>0</v>
      </c>
      <c r="P9" s="17" t="b">
        <f t="shared" ca="1" si="1"/>
        <v>0</v>
      </c>
      <c r="R9" s="16" t="b">
        <f t="shared" si="6"/>
        <v>0</v>
      </c>
      <c r="S9" s="16" t="b">
        <f t="shared" si="7"/>
        <v>0</v>
      </c>
      <c r="T9" s="8" t="str">
        <f t="shared" si="8"/>
        <v/>
      </c>
      <c r="U9" s="8" t="str">
        <f t="shared" si="8"/>
        <v/>
      </c>
      <c r="V9" s="8" t="str">
        <f t="shared" si="8"/>
        <v/>
      </c>
      <c r="W9" s="8" t="str">
        <f t="shared" si="9"/>
        <v/>
      </c>
      <c r="X9" s="8" t="str">
        <f t="shared" si="9"/>
        <v/>
      </c>
      <c r="Y9" s="8" t="str">
        <f t="shared" si="9"/>
        <v/>
      </c>
    </row>
    <row r="10" spans="1:25" x14ac:dyDescent="0.25">
      <c r="A10" s="28" t="str">
        <f t="shared" ca="1" si="10"/>
        <v/>
      </c>
      <c r="B10" s="108"/>
      <c r="C10" s="108"/>
      <c r="D10" s="108"/>
      <c r="E10" s="108"/>
      <c r="F10" s="103"/>
      <c r="G10" s="5" t="str">
        <f t="shared" ca="1" si="0"/>
        <v/>
      </c>
      <c r="H10" s="32"/>
      <c r="I10" s="32"/>
      <c r="J10" s="78"/>
      <c r="K10" s="92" t="str">
        <f t="shared" ca="1" si="11"/>
        <v/>
      </c>
      <c r="L10" s="100" t="str">
        <f t="shared" ca="1" si="2"/>
        <v>û</v>
      </c>
      <c r="M10" s="16">
        <f t="shared" ca="1" si="3"/>
        <v>1</v>
      </c>
      <c r="N10" s="16" t="b">
        <f t="shared" ca="1" si="4"/>
        <v>0</v>
      </c>
      <c r="O10" s="16" t="b">
        <f t="shared" si="5"/>
        <v>0</v>
      </c>
      <c r="P10" s="17" t="b">
        <f t="shared" ca="1" si="1"/>
        <v>0</v>
      </c>
      <c r="R10" s="16" t="b">
        <f t="shared" si="6"/>
        <v>0</v>
      </c>
      <c r="S10" s="16" t="b">
        <f t="shared" si="7"/>
        <v>0</v>
      </c>
      <c r="T10" s="8" t="str">
        <f t="shared" si="8"/>
        <v/>
      </c>
      <c r="U10" s="8" t="str">
        <f t="shared" si="8"/>
        <v/>
      </c>
      <c r="V10" s="8" t="str">
        <f t="shared" si="8"/>
        <v/>
      </c>
      <c r="W10" s="8" t="str">
        <f t="shared" si="9"/>
        <v/>
      </c>
      <c r="X10" s="8" t="str">
        <f t="shared" si="9"/>
        <v/>
      </c>
      <c r="Y10" s="8" t="str">
        <f t="shared" si="9"/>
        <v/>
      </c>
    </row>
    <row r="11" spans="1:25" x14ac:dyDescent="0.25">
      <c r="A11" s="28" t="str">
        <f t="shared" ca="1" si="10"/>
        <v/>
      </c>
      <c r="B11" s="108"/>
      <c r="C11" s="108"/>
      <c r="D11" s="108"/>
      <c r="E11" s="108"/>
      <c r="F11" s="103"/>
      <c r="G11" s="5" t="str">
        <f t="shared" ca="1" si="0"/>
        <v/>
      </c>
      <c r="H11" s="32"/>
      <c r="I11" s="32"/>
      <c r="J11" s="78"/>
      <c r="K11" s="92" t="str">
        <f t="shared" ca="1" si="11"/>
        <v/>
      </c>
      <c r="L11" s="100" t="str">
        <f t="shared" ca="1" si="2"/>
        <v>û</v>
      </c>
      <c r="M11" s="16">
        <f t="shared" ca="1" si="3"/>
        <v>1</v>
      </c>
      <c r="N11" s="16" t="b">
        <f t="shared" ca="1" si="4"/>
        <v>0</v>
      </c>
      <c r="O11" s="16" t="b">
        <f t="shared" si="5"/>
        <v>0</v>
      </c>
      <c r="P11" s="17" t="b">
        <f t="shared" ca="1" si="1"/>
        <v>0</v>
      </c>
      <c r="R11" s="16" t="b">
        <f t="shared" si="6"/>
        <v>0</v>
      </c>
      <c r="S11" s="16" t="b">
        <f t="shared" si="7"/>
        <v>0</v>
      </c>
      <c r="T11" s="8" t="str">
        <f t="shared" si="8"/>
        <v/>
      </c>
      <c r="U11" s="8" t="str">
        <f t="shared" si="8"/>
        <v/>
      </c>
      <c r="V11" s="8" t="str">
        <f t="shared" si="8"/>
        <v/>
      </c>
      <c r="W11" s="8" t="str">
        <f t="shared" si="9"/>
        <v/>
      </c>
      <c r="X11" s="8" t="str">
        <f t="shared" si="9"/>
        <v/>
      </c>
      <c r="Y11" s="8" t="str">
        <f t="shared" si="9"/>
        <v/>
      </c>
    </row>
    <row r="12" spans="1:25" x14ac:dyDescent="0.25">
      <c r="A12" s="28" t="str">
        <f t="shared" ca="1" si="10"/>
        <v/>
      </c>
      <c r="B12" s="108"/>
      <c r="C12" s="108"/>
      <c r="D12" s="108"/>
      <c r="E12" s="108"/>
      <c r="F12" s="103"/>
      <c r="G12" s="5" t="str">
        <f t="shared" ca="1" si="0"/>
        <v/>
      </c>
      <c r="H12" s="32"/>
      <c r="I12" s="32"/>
      <c r="J12" s="78"/>
      <c r="K12" s="92" t="str">
        <f t="shared" ca="1" si="11"/>
        <v/>
      </c>
      <c r="L12" s="100" t="str">
        <f t="shared" ca="1" si="2"/>
        <v>û</v>
      </c>
      <c r="M12" s="16">
        <f t="shared" ca="1" si="3"/>
        <v>1</v>
      </c>
      <c r="N12" s="16" t="b">
        <f t="shared" ca="1" si="4"/>
        <v>0</v>
      </c>
      <c r="O12" s="16" t="b">
        <f t="shared" si="5"/>
        <v>0</v>
      </c>
      <c r="P12" s="17" t="b">
        <f t="shared" ca="1" si="1"/>
        <v>0</v>
      </c>
      <c r="R12" s="16" t="b">
        <f t="shared" si="6"/>
        <v>0</v>
      </c>
      <c r="S12" s="16" t="b">
        <f t="shared" si="7"/>
        <v>0</v>
      </c>
      <c r="T12" s="8" t="str">
        <f t="shared" si="8"/>
        <v/>
      </c>
      <c r="U12" s="8" t="str">
        <f t="shared" si="8"/>
        <v/>
      </c>
      <c r="V12" s="8" t="str">
        <f t="shared" si="8"/>
        <v/>
      </c>
      <c r="W12" s="8" t="str">
        <f t="shared" si="9"/>
        <v/>
      </c>
      <c r="X12" s="8" t="str">
        <f t="shared" si="9"/>
        <v/>
      </c>
      <c r="Y12" s="8" t="str">
        <f t="shared" si="9"/>
        <v/>
      </c>
    </row>
    <row r="13" spans="1:25" x14ac:dyDescent="0.25">
      <c r="A13" s="28" t="str">
        <f t="shared" ca="1" si="10"/>
        <v/>
      </c>
      <c r="B13" s="108"/>
      <c r="C13" s="108"/>
      <c r="D13" s="108"/>
      <c r="E13" s="108"/>
      <c r="F13" s="103"/>
      <c r="G13" s="5" t="str">
        <f t="shared" ca="1" si="0"/>
        <v/>
      </c>
      <c r="H13" s="32"/>
      <c r="I13" s="32"/>
      <c r="J13" s="78"/>
      <c r="K13" s="92" t="str">
        <f t="shared" ca="1" si="11"/>
        <v/>
      </c>
      <c r="L13" s="100" t="str">
        <f t="shared" ca="1" si="2"/>
        <v>û</v>
      </c>
      <c r="M13" s="16">
        <f t="shared" ca="1" si="3"/>
        <v>1</v>
      </c>
      <c r="N13" s="16" t="b">
        <f t="shared" ca="1" si="4"/>
        <v>0</v>
      </c>
      <c r="O13" s="16" t="b">
        <f t="shared" si="5"/>
        <v>0</v>
      </c>
      <c r="P13" s="17" t="b">
        <f t="shared" ca="1" si="1"/>
        <v>0</v>
      </c>
      <c r="R13" s="16" t="b">
        <f t="shared" si="6"/>
        <v>0</v>
      </c>
      <c r="S13" s="16" t="b">
        <f t="shared" si="7"/>
        <v>0</v>
      </c>
      <c r="T13" s="8" t="str">
        <f t="shared" si="8"/>
        <v/>
      </c>
      <c r="U13" s="8" t="str">
        <f t="shared" si="8"/>
        <v/>
      </c>
      <c r="V13" s="8" t="str">
        <f t="shared" si="8"/>
        <v/>
      </c>
      <c r="W13" s="8" t="str">
        <f t="shared" si="9"/>
        <v/>
      </c>
      <c r="X13" s="8" t="str">
        <f t="shared" si="9"/>
        <v/>
      </c>
      <c r="Y13" s="8" t="str">
        <f t="shared" si="9"/>
        <v/>
      </c>
    </row>
    <row r="14" spans="1:25" x14ac:dyDescent="0.25">
      <c r="A14" s="28" t="str">
        <f t="shared" ca="1" si="10"/>
        <v/>
      </c>
      <c r="B14" s="108"/>
      <c r="C14" s="108"/>
      <c r="D14" s="108"/>
      <c r="E14" s="108"/>
      <c r="F14" s="103"/>
      <c r="G14" s="5" t="str">
        <f t="shared" ca="1" si="0"/>
        <v/>
      </c>
      <c r="H14" s="32"/>
      <c r="I14" s="32"/>
      <c r="J14" s="78"/>
      <c r="K14" s="92" t="str">
        <f t="shared" ca="1" si="11"/>
        <v/>
      </c>
      <c r="L14" s="100" t="str">
        <f t="shared" ca="1" si="2"/>
        <v>û</v>
      </c>
      <c r="M14" s="16">
        <f t="shared" ca="1" si="3"/>
        <v>1</v>
      </c>
      <c r="N14" s="16" t="b">
        <f t="shared" ca="1" si="4"/>
        <v>0</v>
      </c>
      <c r="O14" s="16" t="b">
        <f t="shared" si="5"/>
        <v>0</v>
      </c>
      <c r="P14" s="17" t="b">
        <f t="shared" ca="1" si="1"/>
        <v>0</v>
      </c>
      <c r="R14" s="16" t="b">
        <f t="shared" si="6"/>
        <v>0</v>
      </c>
      <c r="S14" s="16" t="b">
        <f t="shared" si="7"/>
        <v>0</v>
      </c>
      <c r="T14" s="8" t="str">
        <f t="shared" si="8"/>
        <v/>
      </c>
      <c r="U14" s="8" t="str">
        <f t="shared" si="8"/>
        <v/>
      </c>
      <c r="V14" s="8" t="str">
        <f t="shared" si="8"/>
        <v/>
      </c>
      <c r="W14" s="8" t="str">
        <f t="shared" si="9"/>
        <v/>
      </c>
      <c r="X14" s="8" t="str">
        <f t="shared" si="9"/>
        <v/>
      </c>
      <c r="Y14" s="8" t="str">
        <f t="shared" si="9"/>
        <v/>
      </c>
    </row>
    <row r="15" spans="1:25" x14ac:dyDescent="0.25">
      <c r="A15" s="28" t="str">
        <f t="shared" ca="1" si="10"/>
        <v/>
      </c>
      <c r="B15" s="108"/>
      <c r="C15" s="108"/>
      <c r="D15" s="108"/>
      <c r="E15" s="108"/>
      <c r="F15" s="103"/>
      <c r="G15" s="5" t="str">
        <f t="shared" ca="1" si="0"/>
        <v/>
      </c>
      <c r="H15" s="32"/>
      <c r="I15" s="32"/>
      <c r="J15" s="78"/>
      <c r="K15" s="92" t="str">
        <f t="shared" ca="1" si="11"/>
        <v/>
      </c>
      <c r="L15" s="100" t="str">
        <f t="shared" ca="1" si="2"/>
        <v>û</v>
      </c>
      <c r="M15" s="16">
        <f t="shared" ca="1" si="3"/>
        <v>1</v>
      </c>
      <c r="N15" s="16" t="b">
        <f t="shared" ca="1" si="4"/>
        <v>0</v>
      </c>
      <c r="O15" s="16" t="b">
        <f t="shared" si="5"/>
        <v>0</v>
      </c>
      <c r="P15" s="17" t="b">
        <f t="shared" ca="1" si="1"/>
        <v>0</v>
      </c>
      <c r="R15" s="16" t="b">
        <f t="shared" si="6"/>
        <v>0</v>
      </c>
      <c r="S15" s="16" t="b">
        <f t="shared" si="7"/>
        <v>0</v>
      </c>
      <c r="T15" s="8" t="str">
        <f t="shared" si="8"/>
        <v/>
      </c>
      <c r="U15" s="8" t="str">
        <f t="shared" si="8"/>
        <v/>
      </c>
      <c r="V15" s="8" t="str">
        <f t="shared" si="8"/>
        <v/>
      </c>
      <c r="W15" s="8" t="str">
        <f t="shared" si="9"/>
        <v/>
      </c>
      <c r="X15" s="8" t="str">
        <f t="shared" si="9"/>
        <v/>
      </c>
      <c r="Y15" s="8" t="str">
        <f t="shared" si="9"/>
        <v/>
      </c>
    </row>
    <row r="16" spans="1:25" x14ac:dyDescent="0.25">
      <c r="A16" s="28" t="str">
        <f t="shared" ca="1" si="10"/>
        <v/>
      </c>
      <c r="B16" s="108"/>
      <c r="C16" s="108"/>
      <c r="D16" s="108"/>
      <c r="E16" s="108"/>
      <c r="F16" s="103"/>
      <c r="G16" s="5" t="str">
        <f t="shared" ca="1" si="0"/>
        <v/>
      </c>
      <c r="H16" s="32"/>
      <c r="I16" s="32"/>
      <c r="J16" s="78"/>
      <c r="K16" s="92" t="str">
        <f t="shared" ca="1" si="11"/>
        <v/>
      </c>
      <c r="L16" s="100" t="str">
        <f t="shared" ca="1" si="2"/>
        <v>û</v>
      </c>
      <c r="M16" s="16">
        <f t="shared" ca="1" si="3"/>
        <v>1</v>
      </c>
      <c r="N16" s="16" t="b">
        <f t="shared" ca="1" si="4"/>
        <v>0</v>
      </c>
      <c r="O16" s="16" t="b">
        <f t="shared" si="5"/>
        <v>0</v>
      </c>
      <c r="P16" s="17" t="b">
        <f t="shared" ca="1" si="1"/>
        <v>0</v>
      </c>
      <c r="R16" s="16" t="b">
        <f t="shared" si="6"/>
        <v>0</v>
      </c>
      <c r="S16" s="16" t="b">
        <f t="shared" si="7"/>
        <v>0</v>
      </c>
      <c r="T16" s="8" t="str">
        <f t="shared" si="8"/>
        <v/>
      </c>
      <c r="U16" s="8" t="str">
        <f t="shared" si="8"/>
        <v/>
      </c>
      <c r="V16" s="8" t="str">
        <f t="shared" si="8"/>
        <v/>
      </c>
      <c r="W16" s="8" t="str">
        <f t="shared" si="9"/>
        <v/>
      </c>
      <c r="X16" s="8" t="str">
        <f t="shared" si="9"/>
        <v/>
      </c>
      <c r="Y16" s="8" t="str">
        <f t="shared" si="9"/>
        <v/>
      </c>
    </row>
    <row r="17" spans="1:25" x14ac:dyDescent="0.25">
      <c r="A17" s="28" t="str">
        <f t="shared" ca="1" si="10"/>
        <v/>
      </c>
      <c r="B17" s="108"/>
      <c r="C17" s="108"/>
      <c r="D17" s="108"/>
      <c r="E17" s="108"/>
      <c r="F17" s="103"/>
      <c r="G17" s="5" t="str">
        <f t="shared" ca="1" si="0"/>
        <v/>
      </c>
      <c r="H17" s="32"/>
      <c r="I17" s="32"/>
      <c r="J17" s="78"/>
      <c r="K17" s="92" t="str">
        <f t="shared" ca="1" si="11"/>
        <v/>
      </c>
      <c r="L17" s="100" t="str">
        <f t="shared" ca="1" si="2"/>
        <v>û</v>
      </c>
      <c r="M17" s="16">
        <f t="shared" ca="1" si="3"/>
        <v>1</v>
      </c>
      <c r="N17" s="16" t="b">
        <f t="shared" ca="1" si="4"/>
        <v>0</v>
      </c>
      <c r="O17" s="16" t="b">
        <f t="shared" si="5"/>
        <v>0</v>
      </c>
      <c r="P17" s="17" t="b">
        <f t="shared" ca="1" si="1"/>
        <v>0</v>
      </c>
      <c r="R17" s="16" t="b">
        <f t="shared" si="6"/>
        <v>0</v>
      </c>
      <c r="S17" s="16" t="b">
        <f t="shared" si="7"/>
        <v>0</v>
      </c>
      <c r="T17" s="8" t="str">
        <f t="shared" si="8"/>
        <v/>
      </c>
      <c r="U17" s="8" t="str">
        <f t="shared" si="8"/>
        <v/>
      </c>
      <c r="V17" s="8" t="str">
        <f t="shared" si="8"/>
        <v/>
      </c>
      <c r="W17" s="8" t="str">
        <f t="shared" si="9"/>
        <v/>
      </c>
      <c r="X17" s="8" t="str">
        <f t="shared" si="9"/>
        <v/>
      </c>
      <c r="Y17" s="8" t="str">
        <f t="shared" si="9"/>
        <v/>
      </c>
    </row>
    <row r="18" spans="1:25" x14ac:dyDescent="0.25">
      <c r="A18" s="28" t="str">
        <f t="shared" ca="1" si="10"/>
        <v/>
      </c>
      <c r="B18" s="108"/>
      <c r="C18" s="108"/>
      <c r="D18" s="108"/>
      <c r="E18" s="108"/>
      <c r="F18" s="103"/>
      <c r="G18" s="5" t="str">
        <f t="shared" ca="1" si="0"/>
        <v/>
      </c>
      <c r="H18" s="32"/>
      <c r="I18" s="32"/>
      <c r="J18" s="78"/>
      <c r="K18" s="92" t="str">
        <f t="shared" ca="1" si="11"/>
        <v/>
      </c>
      <c r="L18" s="100" t="str">
        <f t="shared" ca="1" si="2"/>
        <v>û</v>
      </c>
      <c r="M18" s="16">
        <f t="shared" ca="1" si="3"/>
        <v>1</v>
      </c>
      <c r="N18" s="16" t="b">
        <f t="shared" ca="1" si="4"/>
        <v>0</v>
      </c>
      <c r="O18" s="16" t="b">
        <f t="shared" si="5"/>
        <v>0</v>
      </c>
      <c r="P18" s="17" t="b">
        <f t="shared" ca="1" si="1"/>
        <v>0</v>
      </c>
      <c r="R18" s="16" t="b">
        <f t="shared" si="6"/>
        <v>0</v>
      </c>
      <c r="S18" s="16" t="b">
        <f t="shared" si="7"/>
        <v>0</v>
      </c>
      <c r="T18" s="8" t="str">
        <f t="shared" si="8"/>
        <v/>
      </c>
      <c r="U18" s="8" t="str">
        <f t="shared" si="8"/>
        <v/>
      </c>
      <c r="V18" s="8" t="str">
        <f t="shared" si="8"/>
        <v/>
      </c>
      <c r="W18" s="8" t="str">
        <f t="shared" si="9"/>
        <v/>
      </c>
      <c r="X18" s="8" t="str">
        <f t="shared" si="9"/>
        <v/>
      </c>
      <c r="Y18" s="8" t="str">
        <f t="shared" si="9"/>
        <v/>
      </c>
    </row>
    <row r="19" spans="1:25" x14ac:dyDescent="0.25">
      <c r="A19" s="28" t="str">
        <f t="shared" ca="1" si="10"/>
        <v/>
      </c>
      <c r="B19" s="108"/>
      <c r="C19" s="108"/>
      <c r="D19" s="108"/>
      <c r="E19" s="108"/>
      <c r="F19" s="103"/>
      <c r="G19" s="5" t="str">
        <f t="shared" ca="1" si="0"/>
        <v/>
      </c>
      <c r="H19" s="32"/>
      <c r="I19" s="32"/>
      <c r="J19" s="78"/>
      <c r="K19" s="92" t="str">
        <f t="shared" ca="1" si="11"/>
        <v/>
      </c>
      <c r="L19" s="100" t="str">
        <f t="shared" ca="1" si="2"/>
        <v>û</v>
      </c>
      <c r="M19" s="16">
        <f t="shared" ca="1" si="3"/>
        <v>1</v>
      </c>
      <c r="N19" s="16" t="b">
        <f t="shared" ca="1" si="4"/>
        <v>0</v>
      </c>
      <c r="O19" s="16" t="b">
        <f t="shared" si="5"/>
        <v>0</v>
      </c>
      <c r="P19" s="17" t="b">
        <f t="shared" ca="1" si="1"/>
        <v>0</v>
      </c>
      <c r="R19" s="16" t="b">
        <f t="shared" si="6"/>
        <v>0</v>
      </c>
      <c r="S19" s="16" t="b">
        <f t="shared" si="7"/>
        <v>0</v>
      </c>
      <c r="T19" s="8" t="str">
        <f t="shared" si="8"/>
        <v/>
      </c>
      <c r="U19" s="8" t="str">
        <f t="shared" si="8"/>
        <v/>
      </c>
      <c r="V19" s="8" t="str">
        <f t="shared" si="8"/>
        <v/>
      </c>
      <c r="W19" s="8" t="str">
        <f t="shared" si="9"/>
        <v/>
      </c>
      <c r="X19" s="8" t="str">
        <f t="shared" si="9"/>
        <v/>
      </c>
      <c r="Y19" s="8" t="str">
        <f t="shared" si="9"/>
        <v/>
      </c>
    </row>
    <row r="20" spans="1:25" x14ac:dyDescent="0.25">
      <c r="A20" s="28" t="str">
        <f t="shared" ca="1" si="10"/>
        <v/>
      </c>
      <c r="B20" s="108"/>
      <c r="C20" s="108"/>
      <c r="D20" s="108"/>
      <c r="E20" s="108"/>
      <c r="F20" s="103"/>
      <c r="G20" s="5" t="str">
        <f t="shared" ca="1" si="0"/>
        <v/>
      </c>
      <c r="H20" s="32"/>
      <c r="I20" s="32"/>
      <c r="J20" s="78"/>
      <c r="K20" s="92" t="str">
        <f t="shared" ca="1" si="11"/>
        <v/>
      </c>
      <c r="L20" s="100" t="str">
        <f t="shared" ca="1" si="2"/>
        <v>û</v>
      </c>
      <c r="M20" s="16">
        <f t="shared" ca="1" si="3"/>
        <v>1</v>
      </c>
      <c r="N20" s="16" t="b">
        <f t="shared" ca="1" si="4"/>
        <v>0</v>
      </c>
      <c r="O20" s="16" t="b">
        <f t="shared" si="5"/>
        <v>0</v>
      </c>
      <c r="P20" s="17" t="b">
        <f t="shared" ca="1" si="1"/>
        <v>0</v>
      </c>
      <c r="R20" s="16" t="b">
        <f t="shared" si="6"/>
        <v>0</v>
      </c>
      <c r="S20" s="16" t="b">
        <f t="shared" si="7"/>
        <v>0</v>
      </c>
      <c r="T20" s="8" t="str">
        <f t="shared" si="8"/>
        <v/>
      </c>
      <c r="U20" s="8" t="str">
        <f t="shared" si="8"/>
        <v/>
      </c>
      <c r="V20" s="8" t="str">
        <f t="shared" si="8"/>
        <v/>
      </c>
      <c r="W20" s="8" t="str">
        <f t="shared" si="9"/>
        <v/>
      </c>
      <c r="X20" s="8" t="str">
        <f t="shared" si="9"/>
        <v/>
      </c>
      <c r="Y20" s="8" t="str">
        <f t="shared" si="9"/>
        <v/>
      </c>
    </row>
    <row r="21" spans="1:25" x14ac:dyDescent="0.25">
      <c r="A21" s="28" t="str">
        <f t="shared" ca="1" si="10"/>
        <v/>
      </c>
      <c r="B21" s="108"/>
      <c r="C21" s="108"/>
      <c r="D21" s="108"/>
      <c r="E21" s="108"/>
      <c r="F21" s="103"/>
      <c r="G21" s="5" t="str">
        <f t="shared" ca="1" si="0"/>
        <v/>
      </c>
      <c r="H21" s="32"/>
      <c r="I21" s="32"/>
      <c r="J21" s="78"/>
      <c r="K21" s="92" t="str">
        <f t="shared" ca="1" si="11"/>
        <v/>
      </c>
      <c r="L21" s="100" t="str">
        <f t="shared" ca="1" si="2"/>
        <v>û</v>
      </c>
      <c r="M21" s="16">
        <f t="shared" ca="1" si="3"/>
        <v>1</v>
      </c>
      <c r="N21" s="16" t="b">
        <f t="shared" ca="1" si="4"/>
        <v>0</v>
      </c>
      <c r="O21" s="16" t="b">
        <f t="shared" si="5"/>
        <v>0</v>
      </c>
      <c r="P21" s="17" t="b">
        <f t="shared" ca="1" si="1"/>
        <v>0</v>
      </c>
      <c r="R21" s="16" t="b">
        <f t="shared" si="6"/>
        <v>0</v>
      </c>
      <c r="S21" s="16" t="b">
        <f t="shared" si="7"/>
        <v>0</v>
      </c>
      <c r="T21" s="8" t="str">
        <f t="shared" si="8"/>
        <v/>
      </c>
      <c r="U21" s="8" t="str">
        <f t="shared" si="8"/>
        <v/>
      </c>
      <c r="V21" s="8" t="str">
        <f t="shared" si="8"/>
        <v/>
      </c>
      <c r="W21" s="8" t="str">
        <f t="shared" si="9"/>
        <v/>
      </c>
      <c r="X21" s="8" t="str">
        <f t="shared" si="9"/>
        <v/>
      </c>
      <c r="Y21" s="8" t="str">
        <f t="shared" si="9"/>
        <v/>
      </c>
    </row>
    <row r="22" spans="1:25" x14ac:dyDescent="0.25">
      <c r="A22" s="28" t="str">
        <f t="shared" ca="1" si="10"/>
        <v/>
      </c>
      <c r="B22" s="108"/>
      <c r="C22" s="108"/>
      <c r="D22" s="108"/>
      <c r="E22" s="108"/>
      <c r="F22" s="103"/>
      <c r="G22" s="5" t="str">
        <f t="shared" ca="1" si="0"/>
        <v/>
      </c>
      <c r="H22" s="32"/>
      <c r="I22" s="32"/>
      <c r="J22" s="78"/>
      <c r="K22" s="92" t="str">
        <f t="shared" ca="1" si="11"/>
        <v/>
      </c>
      <c r="L22" s="100" t="str">
        <f t="shared" ca="1" si="2"/>
        <v>û</v>
      </c>
      <c r="M22" s="16">
        <f t="shared" ca="1" si="3"/>
        <v>1</v>
      </c>
      <c r="N22" s="16" t="b">
        <f t="shared" ca="1" si="4"/>
        <v>0</v>
      </c>
      <c r="O22" s="16" t="b">
        <f t="shared" si="5"/>
        <v>0</v>
      </c>
      <c r="P22" s="17" t="b">
        <f t="shared" ca="1" si="1"/>
        <v>0</v>
      </c>
      <c r="R22" s="16" t="b">
        <f t="shared" si="6"/>
        <v>0</v>
      </c>
      <c r="S22" s="16" t="b">
        <f t="shared" si="7"/>
        <v>0</v>
      </c>
      <c r="T22" s="8" t="str">
        <f t="shared" si="8"/>
        <v/>
      </c>
      <c r="U22" s="8" t="str">
        <f t="shared" si="8"/>
        <v/>
      </c>
      <c r="V22" s="8" t="str">
        <f t="shared" si="8"/>
        <v/>
      </c>
      <c r="W22" s="8" t="str">
        <f t="shared" si="9"/>
        <v/>
      </c>
      <c r="X22" s="8" t="str">
        <f t="shared" si="9"/>
        <v/>
      </c>
      <c r="Y22" s="8" t="str">
        <f t="shared" si="9"/>
        <v/>
      </c>
    </row>
    <row r="23" spans="1:25" x14ac:dyDescent="0.25">
      <c r="A23" s="28" t="str">
        <f t="shared" ca="1" si="10"/>
        <v/>
      </c>
      <c r="B23" s="108"/>
      <c r="C23" s="108"/>
      <c r="D23" s="108"/>
      <c r="E23" s="108"/>
      <c r="F23" s="103"/>
      <c r="G23" s="5" t="str">
        <f t="shared" ca="1" si="0"/>
        <v/>
      </c>
      <c r="H23" s="32"/>
      <c r="I23" s="32"/>
      <c r="J23" s="78"/>
      <c r="K23" s="92" t="str">
        <f t="shared" ca="1" si="11"/>
        <v/>
      </c>
      <c r="L23" s="100" t="str">
        <f t="shared" ca="1" si="2"/>
        <v>û</v>
      </c>
      <c r="M23" s="16">
        <f t="shared" ca="1" si="3"/>
        <v>1</v>
      </c>
      <c r="N23" s="16" t="b">
        <f t="shared" ca="1" si="4"/>
        <v>0</v>
      </c>
      <c r="O23" s="16" t="b">
        <f t="shared" si="5"/>
        <v>0</v>
      </c>
      <c r="P23" s="17" t="b">
        <f t="shared" ca="1" si="1"/>
        <v>0</v>
      </c>
      <c r="R23" s="16" t="b">
        <f t="shared" si="6"/>
        <v>0</v>
      </c>
      <c r="S23" s="16" t="b">
        <f t="shared" si="7"/>
        <v>0</v>
      </c>
      <c r="T23" s="8" t="str">
        <f t="shared" si="8"/>
        <v/>
      </c>
      <c r="U23" s="8" t="str">
        <f t="shared" si="8"/>
        <v/>
      </c>
      <c r="V23" s="8" t="str">
        <f t="shared" si="8"/>
        <v/>
      </c>
      <c r="W23" s="8" t="str">
        <f t="shared" si="9"/>
        <v/>
      </c>
      <c r="X23" s="8" t="str">
        <f t="shared" si="9"/>
        <v/>
      </c>
      <c r="Y23" s="8" t="str">
        <f t="shared" si="9"/>
        <v/>
      </c>
    </row>
    <row r="24" spans="1:25" x14ac:dyDescent="0.25">
      <c r="A24" s="28" t="str">
        <f t="shared" ca="1" si="10"/>
        <v/>
      </c>
      <c r="B24" s="108"/>
      <c r="C24" s="108"/>
      <c r="D24" s="108"/>
      <c r="E24" s="108"/>
      <c r="F24" s="103"/>
      <c r="G24" s="5" t="str">
        <f t="shared" ca="1" si="0"/>
        <v/>
      </c>
      <c r="H24" s="32"/>
      <c r="I24" s="32"/>
      <c r="J24" s="78"/>
      <c r="K24" s="92" t="str">
        <f t="shared" ca="1" si="11"/>
        <v/>
      </c>
      <c r="L24" s="100" t="str">
        <f t="shared" ca="1" si="2"/>
        <v>û</v>
      </c>
      <c r="M24" s="16">
        <f t="shared" ca="1" si="3"/>
        <v>1</v>
      </c>
      <c r="N24" s="16" t="b">
        <f t="shared" ca="1" si="4"/>
        <v>0</v>
      </c>
      <c r="O24" s="16" t="b">
        <f t="shared" si="5"/>
        <v>0</v>
      </c>
      <c r="P24" s="17" t="b">
        <f t="shared" ca="1" si="1"/>
        <v>0</v>
      </c>
      <c r="R24" s="16" t="b">
        <f t="shared" si="6"/>
        <v>0</v>
      </c>
      <c r="S24" s="16" t="b">
        <f t="shared" si="7"/>
        <v>0</v>
      </c>
      <c r="T24" s="8" t="str">
        <f t="shared" si="8"/>
        <v/>
      </c>
      <c r="U24" s="8" t="str">
        <f t="shared" si="8"/>
        <v/>
      </c>
      <c r="V24" s="8" t="str">
        <f t="shared" si="8"/>
        <v/>
      </c>
      <c r="W24" s="8" t="str">
        <f t="shared" si="9"/>
        <v/>
      </c>
      <c r="X24" s="8" t="str">
        <f t="shared" si="9"/>
        <v/>
      </c>
      <c r="Y24" s="8" t="str">
        <f t="shared" si="9"/>
        <v/>
      </c>
    </row>
    <row r="25" spans="1:25" x14ac:dyDescent="0.25">
      <c r="A25" s="28" t="str">
        <f t="shared" ca="1" si="10"/>
        <v/>
      </c>
      <c r="B25" s="108"/>
      <c r="C25" s="108"/>
      <c r="D25" s="108"/>
      <c r="E25" s="108"/>
      <c r="F25" s="103"/>
      <c r="G25" s="5" t="str">
        <f t="shared" ca="1" si="0"/>
        <v/>
      </c>
      <c r="H25" s="32"/>
      <c r="I25" s="32"/>
      <c r="J25" s="78"/>
      <c r="K25" s="92" t="str">
        <f t="shared" ca="1" si="11"/>
        <v/>
      </c>
      <c r="L25" s="100" t="str">
        <f t="shared" ca="1" si="2"/>
        <v>û</v>
      </c>
      <c r="M25" s="16">
        <f t="shared" ca="1" si="3"/>
        <v>1</v>
      </c>
      <c r="N25" s="16" t="b">
        <f t="shared" ca="1" si="4"/>
        <v>0</v>
      </c>
      <c r="O25" s="16" t="b">
        <f t="shared" si="5"/>
        <v>0</v>
      </c>
      <c r="P25" s="17" t="b">
        <f t="shared" ca="1" si="1"/>
        <v>0</v>
      </c>
      <c r="R25" s="16" t="b">
        <f t="shared" si="6"/>
        <v>0</v>
      </c>
      <c r="S25" s="16" t="b">
        <f t="shared" si="7"/>
        <v>0</v>
      </c>
      <c r="T25" s="8" t="str">
        <f t="shared" si="8"/>
        <v/>
      </c>
      <c r="U25" s="8" t="str">
        <f t="shared" si="8"/>
        <v/>
      </c>
      <c r="V25" s="8" t="str">
        <f t="shared" si="8"/>
        <v/>
      </c>
      <c r="W25" s="8" t="str">
        <f t="shared" si="9"/>
        <v/>
      </c>
      <c r="X25" s="8" t="str">
        <f t="shared" si="9"/>
        <v/>
      </c>
      <c r="Y25" s="8" t="str">
        <f t="shared" si="9"/>
        <v/>
      </c>
    </row>
    <row r="26" spans="1:25" x14ac:dyDescent="0.25">
      <c r="A26" s="28" t="str">
        <f t="shared" ca="1" si="10"/>
        <v/>
      </c>
      <c r="B26" s="108"/>
      <c r="C26" s="108"/>
      <c r="D26" s="108"/>
      <c r="E26" s="108"/>
      <c r="F26" s="103"/>
      <c r="G26" s="5" t="str">
        <f t="shared" ca="1" si="0"/>
        <v/>
      </c>
      <c r="H26" s="32"/>
      <c r="I26" s="32"/>
      <c r="J26" s="78"/>
      <c r="K26" s="92" t="str">
        <f t="shared" ca="1" si="11"/>
        <v/>
      </c>
      <c r="L26" s="100" t="str">
        <f t="shared" ca="1" si="2"/>
        <v>û</v>
      </c>
      <c r="M26" s="16">
        <f t="shared" ca="1" si="3"/>
        <v>1</v>
      </c>
      <c r="N26" s="16" t="b">
        <f t="shared" ca="1" si="4"/>
        <v>0</v>
      </c>
      <c r="O26" s="16" t="b">
        <f t="shared" si="5"/>
        <v>0</v>
      </c>
      <c r="P26" s="17" t="b">
        <f t="shared" ca="1" si="1"/>
        <v>0</v>
      </c>
      <c r="R26" s="16" t="b">
        <f t="shared" si="6"/>
        <v>0</v>
      </c>
      <c r="S26" s="16" t="b">
        <f t="shared" si="7"/>
        <v>0</v>
      </c>
      <c r="T26" s="8" t="str">
        <f t="shared" si="8"/>
        <v/>
      </c>
      <c r="U26" s="8" t="str">
        <f t="shared" si="8"/>
        <v/>
      </c>
      <c r="V26" s="8" t="str">
        <f t="shared" si="8"/>
        <v/>
      </c>
      <c r="W26" s="8" t="str">
        <f t="shared" si="9"/>
        <v/>
      </c>
      <c r="X26" s="8" t="str">
        <f t="shared" si="9"/>
        <v/>
      </c>
      <c r="Y26" s="8" t="str">
        <f t="shared" si="9"/>
        <v/>
      </c>
    </row>
    <row r="27" spans="1:25" x14ac:dyDescent="0.25">
      <c r="A27" s="28" t="str">
        <f t="shared" ca="1" si="10"/>
        <v/>
      </c>
      <c r="B27" s="108"/>
      <c r="C27" s="108"/>
      <c r="D27" s="108"/>
      <c r="E27" s="108"/>
      <c r="F27" s="103"/>
      <c r="G27" s="5" t="str">
        <f t="shared" ca="1" si="0"/>
        <v/>
      </c>
      <c r="H27" s="32"/>
      <c r="I27" s="32"/>
      <c r="J27" s="78"/>
      <c r="K27" s="92" t="str">
        <f t="shared" ca="1" si="11"/>
        <v/>
      </c>
      <c r="L27" s="100" t="str">
        <f t="shared" ca="1" si="2"/>
        <v>û</v>
      </c>
      <c r="M27" s="16">
        <f t="shared" ca="1" si="3"/>
        <v>1</v>
      </c>
      <c r="N27" s="16" t="b">
        <f t="shared" ca="1" si="4"/>
        <v>0</v>
      </c>
      <c r="O27" s="16" t="b">
        <f t="shared" si="5"/>
        <v>0</v>
      </c>
      <c r="P27" s="17" t="b">
        <f t="shared" ca="1" si="1"/>
        <v>0</v>
      </c>
      <c r="R27" s="16" t="b">
        <f t="shared" si="6"/>
        <v>0</v>
      </c>
      <c r="S27" s="16" t="b">
        <f t="shared" si="7"/>
        <v>0</v>
      </c>
      <c r="T27" s="8" t="str">
        <f t="shared" si="8"/>
        <v/>
      </c>
      <c r="U27" s="8" t="str">
        <f t="shared" si="8"/>
        <v/>
      </c>
      <c r="V27" s="8" t="str">
        <f t="shared" si="8"/>
        <v/>
      </c>
      <c r="W27" s="8" t="str">
        <f t="shared" si="9"/>
        <v/>
      </c>
      <c r="X27" s="8" t="str">
        <f t="shared" si="9"/>
        <v/>
      </c>
      <c r="Y27" s="8" t="str">
        <f t="shared" si="9"/>
        <v/>
      </c>
    </row>
    <row r="28" spans="1:25" x14ac:dyDescent="0.25">
      <c r="A28" s="28" t="str">
        <f t="shared" ca="1" si="10"/>
        <v/>
      </c>
      <c r="B28" s="108"/>
      <c r="C28" s="108"/>
      <c r="D28" s="108"/>
      <c r="E28" s="108"/>
      <c r="F28" s="103"/>
      <c r="G28" s="5" t="str">
        <f t="shared" ca="1" si="0"/>
        <v/>
      </c>
      <c r="H28" s="32"/>
      <c r="I28" s="32"/>
      <c r="J28" s="78"/>
      <c r="K28" s="92" t="str">
        <f t="shared" ca="1" si="11"/>
        <v/>
      </c>
      <c r="L28" s="100" t="str">
        <f t="shared" ca="1" si="2"/>
        <v>û</v>
      </c>
      <c r="M28" s="16">
        <f t="shared" ca="1" si="3"/>
        <v>1</v>
      </c>
      <c r="N28" s="16" t="b">
        <f t="shared" ca="1" si="4"/>
        <v>0</v>
      </c>
      <c r="O28" s="16" t="b">
        <f t="shared" si="5"/>
        <v>0</v>
      </c>
      <c r="P28" s="17" t="b">
        <f t="shared" ca="1" si="1"/>
        <v>0</v>
      </c>
      <c r="R28" s="16" t="b">
        <f t="shared" si="6"/>
        <v>0</v>
      </c>
      <c r="S28" s="16" t="b">
        <f t="shared" si="7"/>
        <v>0</v>
      </c>
      <c r="T28" s="8" t="str">
        <f t="shared" si="8"/>
        <v/>
      </c>
      <c r="U28" s="8" t="str">
        <f t="shared" si="8"/>
        <v/>
      </c>
      <c r="V28" s="8" t="str">
        <f t="shared" si="8"/>
        <v/>
      </c>
      <c r="W28" s="8" t="str">
        <f t="shared" si="9"/>
        <v/>
      </c>
      <c r="X28" s="8" t="str">
        <f t="shared" si="9"/>
        <v/>
      </c>
      <c r="Y28" s="8" t="str">
        <f t="shared" si="9"/>
        <v/>
      </c>
    </row>
    <row r="29" spans="1:25" x14ac:dyDescent="0.25">
      <c r="A29" s="28" t="str">
        <f t="shared" ca="1" si="10"/>
        <v/>
      </c>
      <c r="B29" s="108"/>
      <c r="C29" s="108"/>
      <c r="D29" s="108"/>
      <c r="E29" s="108"/>
      <c r="F29" s="103"/>
      <c r="G29" s="5" t="str">
        <f t="shared" ca="1" si="0"/>
        <v/>
      </c>
      <c r="H29" s="32"/>
      <c r="I29" s="32"/>
      <c r="J29" s="78"/>
      <c r="K29" s="92" t="str">
        <f t="shared" ca="1" si="11"/>
        <v/>
      </c>
      <c r="L29" s="100" t="str">
        <f t="shared" ca="1" si="2"/>
        <v>û</v>
      </c>
      <c r="M29" s="16">
        <f t="shared" ca="1" si="3"/>
        <v>1</v>
      </c>
      <c r="N29" s="16" t="b">
        <f t="shared" ca="1" si="4"/>
        <v>0</v>
      </c>
      <c r="O29" s="16" t="b">
        <f t="shared" si="5"/>
        <v>0</v>
      </c>
      <c r="P29" s="17" t="b">
        <f t="shared" ca="1" si="1"/>
        <v>0</v>
      </c>
      <c r="R29" s="16" t="b">
        <f t="shared" si="6"/>
        <v>0</v>
      </c>
      <c r="S29" s="16" t="b">
        <f t="shared" si="7"/>
        <v>0</v>
      </c>
      <c r="T29" s="8" t="str">
        <f t="shared" si="8"/>
        <v/>
      </c>
      <c r="U29" s="8" t="str">
        <f t="shared" si="8"/>
        <v/>
      </c>
      <c r="V29" s="8" t="str">
        <f t="shared" si="8"/>
        <v/>
      </c>
      <c r="W29" s="8" t="str">
        <f t="shared" si="9"/>
        <v/>
      </c>
      <c r="X29" s="8" t="str">
        <f t="shared" si="9"/>
        <v/>
      </c>
      <c r="Y29" s="8" t="str">
        <f t="shared" si="9"/>
        <v/>
      </c>
    </row>
    <row r="30" spans="1:25" x14ac:dyDescent="0.25">
      <c r="A30" s="28" t="str">
        <f t="shared" ca="1" si="10"/>
        <v/>
      </c>
      <c r="B30" s="108"/>
      <c r="C30" s="108"/>
      <c r="D30" s="108"/>
      <c r="E30" s="108"/>
      <c r="F30" s="103"/>
      <c r="G30" s="5" t="str">
        <f t="shared" ca="1" si="0"/>
        <v/>
      </c>
      <c r="H30" s="32"/>
      <c r="I30" s="32"/>
      <c r="J30" s="78"/>
      <c r="K30" s="92" t="str">
        <f t="shared" ca="1" si="11"/>
        <v/>
      </c>
      <c r="L30" s="100" t="str">
        <f t="shared" ca="1" si="2"/>
        <v>û</v>
      </c>
      <c r="M30" s="16">
        <f t="shared" ca="1" si="3"/>
        <v>1</v>
      </c>
      <c r="N30" s="16" t="b">
        <f t="shared" ca="1" si="4"/>
        <v>0</v>
      </c>
      <c r="O30" s="16" t="b">
        <f t="shared" si="5"/>
        <v>0</v>
      </c>
      <c r="P30" s="17" t="b">
        <f t="shared" ca="1" si="1"/>
        <v>0</v>
      </c>
      <c r="R30" s="16" t="b">
        <f t="shared" si="6"/>
        <v>0</v>
      </c>
      <c r="S30" s="16" t="b">
        <f t="shared" si="7"/>
        <v>0</v>
      </c>
      <c r="T30" s="8" t="str">
        <f t="shared" si="8"/>
        <v/>
      </c>
      <c r="U30" s="8" t="str">
        <f t="shared" si="8"/>
        <v/>
      </c>
      <c r="V30" s="8" t="str">
        <f t="shared" si="8"/>
        <v/>
      </c>
      <c r="W30" s="8" t="str">
        <f t="shared" si="9"/>
        <v/>
      </c>
      <c r="X30" s="8" t="str">
        <f t="shared" si="9"/>
        <v/>
      </c>
      <c r="Y30" s="8" t="str">
        <f t="shared" si="9"/>
        <v/>
      </c>
    </row>
    <row r="31" spans="1:25" x14ac:dyDescent="0.25">
      <c r="A31" s="28" t="str">
        <f t="shared" ca="1" si="10"/>
        <v/>
      </c>
      <c r="B31" s="108"/>
      <c r="C31" s="108"/>
      <c r="D31" s="108"/>
      <c r="E31" s="108"/>
      <c r="F31" s="103"/>
      <c r="G31" s="5" t="str">
        <f t="shared" ca="1" si="0"/>
        <v/>
      </c>
      <c r="H31" s="32"/>
      <c r="I31" s="32"/>
      <c r="J31" s="78"/>
      <c r="K31" s="92" t="str">
        <f t="shared" ca="1" si="11"/>
        <v/>
      </c>
      <c r="L31" s="100" t="str">
        <f t="shared" ca="1" si="2"/>
        <v>û</v>
      </c>
      <c r="M31" s="16">
        <f t="shared" ca="1" si="3"/>
        <v>1</v>
      </c>
      <c r="N31" s="16" t="b">
        <f t="shared" ca="1" si="4"/>
        <v>0</v>
      </c>
      <c r="O31" s="16" t="b">
        <f t="shared" si="5"/>
        <v>0</v>
      </c>
      <c r="P31" s="17" t="b">
        <f t="shared" ca="1" si="1"/>
        <v>0</v>
      </c>
      <c r="R31" s="16" t="b">
        <f t="shared" si="6"/>
        <v>0</v>
      </c>
      <c r="S31" s="16" t="b">
        <f t="shared" si="7"/>
        <v>0</v>
      </c>
      <c r="T31" s="8" t="str">
        <f t="shared" si="8"/>
        <v/>
      </c>
      <c r="U31" s="8" t="str">
        <f t="shared" si="8"/>
        <v/>
      </c>
      <c r="V31" s="8" t="str">
        <f t="shared" si="8"/>
        <v/>
      </c>
      <c r="W31" s="8" t="str">
        <f t="shared" si="9"/>
        <v/>
      </c>
      <c r="X31" s="8" t="str">
        <f t="shared" si="9"/>
        <v/>
      </c>
      <c r="Y31" s="8" t="str">
        <f t="shared" si="9"/>
        <v/>
      </c>
    </row>
    <row r="32" spans="1:25" x14ac:dyDescent="0.25">
      <c r="A32" s="28" t="str">
        <f t="shared" ca="1" si="10"/>
        <v/>
      </c>
      <c r="B32" s="108"/>
      <c r="C32" s="108"/>
      <c r="D32" s="108"/>
      <c r="E32" s="108"/>
      <c r="F32" s="103"/>
      <c r="G32" s="5" t="str">
        <f t="shared" ca="1" si="0"/>
        <v/>
      </c>
      <c r="H32" s="32"/>
      <c r="I32" s="32"/>
      <c r="J32" s="78"/>
      <c r="K32" s="92" t="str">
        <f t="shared" ca="1" si="11"/>
        <v/>
      </c>
      <c r="L32" s="100" t="str">
        <f t="shared" ca="1" si="2"/>
        <v>û</v>
      </c>
      <c r="M32" s="16">
        <f t="shared" ca="1" si="3"/>
        <v>1</v>
      </c>
      <c r="N32" s="16" t="b">
        <f t="shared" ca="1" si="4"/>
        <v>0</v>
      </c>
      <c r="O32" s="16" t="b">
        <f t="shared" si="5"/>
        <v>0</v>
      </c>
      <c r="P32" s="17" t="b">
        <f t="shared" ca="1" si="1"/>
        <v>0</v>
      </c>
      <c r="R32" s="16" t="b">
        <f t="shared" si="6"/>
        <v>0</v>
      </c>
      <c r="S32" s="16" t="b">
        <f t="shared" si="7"/>
        <v>0</v>
      </c>
      <c r="T32" s="8" t="str">
        <f t="shared" si="8"/>
        <v/>
      </c>
      <c r="U32" s="8" t="str">
        <f t="shared" si="8"/>
        <v/>
      </c>
      <c r="V32" s="8" t="str">
        <f t="shared" si="8"/>
        <v/>
      </c>
      <c r="W32" s="8" t="str">
        <f t="shared" si="9"/>
        <v/>
      </c>
      <c r="X32" s="8" t="str">
        <f t="shared" si="9"/>
        <v/>
      </c>
      <c r="Y32" s="8" t="str">
        <f t="shared" si="9"/>
        <v/>
      </c>
    </row>
    <row r="33" spans="1:25" x14ac:dyDescent="0.25">
      <c r="A33" s="28" t="str">
        <f t="shared" ca="1" si="10"/>
        <v/>
      </c>
      <c r="B33" s="108"/>
      <c r="C33" s="108"/>
      <c r="D33" s="108"/>
      <c r="E33" s="108"/>
      <c r="F33" s="103"/>
      <c r="G33" s="5" t="str">
        <f t="shared" ca="1" si="0"/>
        <v/>
      </c>
      <c r="H33" s="32"/>
      <c r="I33" s="32"/>
      <c r="J33" s="78"/>
      <c r="K33" s="92" t="str">
        <f t="shared" ca="1" si="11"/>
        <v/>
      </c>
      <c r="L33" s="100" t="str">
        <f t="shared" ca="1" si="2"/>
        <v>û</v>
      </c>
      <c r="M33" s="16">
        <f t="shared" ca="1" si="3"/>
        <v>1</v>
      </c>
      <c r="N33" s="16" t="b">
        <f t="shared" ca="1" si="4"/>
        <v>0</v>
      </c>
      <c r="O33" s="16" t="b">
        <f t="shared" si="5"/>
        <v>0</v>
      </c>
      <c r="P33" s="17" t="b">
        <f t="shared" ca="1" si="1"/>
        <v>0</v>
      </c>
      <c r="R33" s="16" t="b">
        <f t="shared" si="6"/>
        <v>0</v>
      </c>
      <c r="S33" s="16" t="b">
        <f t="shared" si="7"/>
        <v>0</v>
      </c>
      <c r="T33" s="8" t="str">
        <f t="shared" si="8"/>
        <v/>
      </c>
      <c r="U33" s="8" t="str">
        <f t="shared" si="8"/>
        <v/>
      </c>
      <c r="V33" s="8" t="str">
        <f t="shared" si="8"/>
        <v/>
      </c>
      <c r="W33" s="8" t="str">
        <f t="shared" si="9"/>
        <v/>
      </c>
      <c r="X33" s="8" t="str">
        <f t="shared" si="9"/>
        <v/>
      </c>
      <c r="Y33" s="8" t="str">
        <f t="shared" si="9"/>
        <v/>
      </c>
    </row>
    <row r="34" spans="1:25" x14ac:dyDescent="0.25">
      <c r="A34" s="28" t="str">
        <f t="shared" ca="1" si="10"/>
        <v/>
      </c>
      <c r="B34" s="108"/>
      <c r="C34" s="108"/>
      <c r="D34" s="108"/>
      <c r="E34" s="108"/>
      <c r="F34" s="103"/>
      <c r="G34" s="5" t="str">
        <f t="shared" ca="1" si="0"/>
        <v/>
      </c>
      <c r="H34" s="32"/>
      <c r="I34" s="32"/>
      <c r="J34" s="78"/>
      <c r="K34" s="92" t="str">
        <f t="shared" ca="1" si="11"/>
        <v/>
      </c>
      <c r="L34" s="100" t="str">
        <f t="shared" ca="1" si="2"/>
        <v>û</v>
      </c>
      <c r="M34" s="16">
        <f t="shared" ca="1" si="3"/>
        <v>1</v>
      </c>
      <c r="N34" s="16" t="b">
        <f t="shared" ca="1" si="4"/>
        <v>0</v>
      </c>
      <c r="O34" s="16" t="b">
        <f t="shared" si="5"/>
        <v>0</v>
      </c>
      <c r="P34" s="17" t="b">
        <f t="shared" ca="1" si="1"/>
        <v>0</v>
      </c>
      <c r="R34" s="16" t="b">
        <f t="shared" si="6"/>
        <v>0</v>
      </c>
      <c r="S34" s="16" t="b">
        <f t="shared" si="7"/>
        <v>0</v>
      </c>
      <c r="T34" s="8" t="str">
        <f t="shared" si="8"/>
        <v/>
      </c>
      <c r="U34" s="8" t="str">
        <f t="shared" si="8"/>
        <v/>
      </c>
      <c r="V34" s="8" t="str">
        <f t="shared" si="8"/>
        <v/>
      </c>
      <c r="W34" s="8" t="str">
        <f t="shared" si="9"/>
        <v/>
      </c>
      <c r="X34" s="8" t="str">
        <f t="shared" si="9"/>
        <v/>
      </c>
      <c r="Y34" s="8" t="str">
        <f t="shared" si="9"/>
        <v/>
      </c>
    </row>
    <row r="35" spans="1:25" x14ac:dyDescent="0.25">
      <c r="A35" s="28" t="str">
        <f t="shared" ca="1" si="10"/>
        <v/>
      </c>
      <c r="B35" s="108"/>
      <c r="C35" s="108"/>
      <c r="D35" s="108"/>
      <c r="E35" s="108"/>
      <c r="F35" s="103"/>
      <c r="G35" s="5" t="str">
        <f t="shared" ca="1" si="0"/>
        <v/>
      </c>
      <c r="H35" s="32"/>
      <c r="I35" s="32"/>
      <c r="J35" s="78"/>
      <c r="K35" s="92" t="str">
        <f t="shared" ca="1" si="11"/>
        <v/>
      </c>
      <c r="L35" s="100" t="str">
        <f t="shared" ca="1" si="2"/>
        <v>û</v>
      </c>
      <c r="M35" s="16">
        <f t="shared" ca="1" si="3"/>
        <v>1</v>
      </c>
      <c r="N35" s="16" t="b">
        <f t="shared" ca="1" si="4"/>
        <v>0</v>
      </c>
      <c r="O35" s="16" t="b">
        <f t="shared" si="5"/>
        <v>0</v>
      </c>
      <c r="P35" s="17" t="b">
        <f t="shared" ca="1" si="1"/>
        <v>0</v>
      </c>
      <c r="R35" s="16" t="b">
        <f t="shared" si="6"/>
        <v>0</v>
      </c>
      <c r="S35" s="16" t="b">
        <f t="shared" si="7"/>
        <v>0</v>
      </c>
      <c r="T35" s="8" t="str">
        <f t="shared" si="8"/>
        <v/>
      </c>
      <c r="U35" s="8" t="str">
        <f t="shared" si="8"/>
        <v/>
      </c>
      <c r="V35" s="8" t="str">
        <f t="shared" si="8"/>
        <v/>
      </c>
      <c r="W35" s="8" t="str">
        <f t="shared" si="9"/>
        <v/>
      </c>
      <c r="X35" s="8" t="str">
        <f t="shared" si="9"/>
        <v/>
      </c>
      <c r="Y35" s="8" t="str">
        <f t="shared" si="9"/>
        <v/>
      </c>
    </row>
    <row r="36" spans="1:25" x14ac:dyDescent="0.25">
      <c r="A36" s="28" t="str">
        <f t="shared" ca="1" si="10"/>
        <v/>
      </c>
      <c r="B36" s="108"/>
      <c r="C36" s="108"/>
      <c r="D36" s="108"/>
      <c r="E36" s="108"/>
      <c r="F36" s="103"/>
      <c r="G36" s="5" t="str">
        <f t="shared" ca="1" si="0"/>
        <v/>
      </c>
      <c r="H36" s="32"/>
      <c r="I36" s="32"/>
      <c r="J36" s="78"/>
      <c r="K36" s="92" t="str">
        <f t="shared" ca="1" si="11"/>
        <v/>
      </c>
      <c r="L36" s="100" t="str">
        <f t="shared" ca="1" si="2"/>
        <v>û</v>
      </c>
      <c r="M36" s="16">
        <f t="shared" ca="1" si="3"/>
        <v>1</v>
      </c>
      <c r="N36" s="16" t="b">
        <f t="shared" ca="1" si="4"/>
        <v>0</v>
      </c>
      <c r="O36" s="16" t="b">
        <f t="shared" si="5"/>
        <v>0</v>
      </c>
      <c r="P36" s="17" t="b">
        <f t="shared" ca="1" si="1"/>
        <v>0</v>
      </c>
      <c r="R36" s="16" t="b">
        <f t="shared" si="6"/>
        <v>0</v>
      </c>
      <c r="S36" s="16" t="b">
        <f t="shared" si="7"/>
        <v>0</v>
      </c>
      <c r="T36" s="8" t="str">
        <f t="shared" si="8"/>
        <v/>
      </c>
      <c r="U36" s="8" t="str">
        <f t="shared" si="8"/>
        <v/>
      </c>
      <c r="V36" s="8" t="str">
        <f t="shared" si="8"/>
        <v/>
      </c>
      <c r="W36" s="8" t="str">
        <f t="shared" si="9"/>
        <v/>
      </c>
      <c r="X36" s="8" t="str">
        <f t="shared" si="9"/>
        <v/>
      </c>
      <c r="Y36" s="8" t="str">
        <f t="shared" si="9"/>
        <v/>
      </c>
    </row>
    <row r="37" spans="1:25" x14ac:dyDescent="0.25">
      <c r="A37" s="28" t="str">
        <f t="shared" ca="1" si="10"/>
        <v/>
      </c>
      <c r="B37" s="108"/>
      <c r="C37" s="108"/>
      <c r="D37" s="108"/>
      <c r="E37" s="108"/>
      <c r="F37" s="103"/>
      <c r="G37" s="5" t="str">
        <f t="shared" ca="1" si="0"/>
        <v/>
      </c>
      <c r="H37" s="32"/>
      <c r="I37" s="32"/>
      <c r="J37" s="78"/>
      <c r="K37" s="92" t="str">
        <f t="shared" ca="1" si="11"/>
        <v/>
      </c>
      <c r="L37" s="100" t="str">
        <f t="shared" ca="1" si="2"/>
        <v>û</v>
      </c>
      <c r="M37" s="16">
        <f t="shared" ca="1" si="3"/>
        <v>1</v>
      </c>
      <c r="N37" s="16" t="b">
        <f t="shared" ca="1" si="4"/>
        <v>0</v>
      </c>
      <c r="O37" s="16" t="b">
        <f t="shared" si="5"/>
        <v>0</v>
      </c>
      <c r="P37" s="17" t="b">
        <f t="shared" ca="1" si="1"/>
        <v>0</v>
      </c>
      <c r="R37" s="16" t="b">
        <f t="shared" si="6"/>
        <v>0</v>
      </c>
      <c r="S37" s="16" t="b">
        <f t="shared" si="7"/>
        <v>0</v>
      </c>
      <c r="T37" s="8" t="str">
        <f t="shared" si="8"/>
        <v/>
      </c>
      <c r="U37" s="8" t="str">
        <f t="shared" si="8"/>
        <v/>
      </c>
      <c r="V37" s="8" t="str">
        <f t="shared" si="8"/>
        <v/>
      </c>
      <c r="W37" s="8" t="str">
        <f t="shared" si="9"/>
        <v/>
      </c>
      <c r="X37" s="8" t="str">
        <f t="shared" si="9"/>
        <v/>
      </c>
      <c r="Y37" s="8" t="str">
        <f t="shared" si="9"/>
        <v/>
      </c>
    </row>
    <row r="38" spans="1:25" x14ac:dyDescent="0.25">
      <c r="A38" s="28" t="str">
        <f t="shared" ca="1" si="10"/>
        <v/>
      </c>
      <c r="B38" s="108"/>
      <c r="C38" s="108"/>
      <c r="D38" s="108"/>
      <c r="E38" s="108"/>
      <c r="F38" s="103"/>
      <c r="G38" s="5" t="str">
        <f t="shared" ca="1" si="0"/>
        <v/>
      </c>
      <c r="H38" s="32"/>
      <c r="I38" s="32"/>
      <c r="J38" s="78"/>
      <c r="K38" s="92" t="str">
        <f t="shared" ca="1" si="11"/>
        <v/>
      </c>
      <c r="L38" s="100" t="str">
        <f t="shared" ca="1" si="2"/>
        <v>û</v>
      </c>
      <c r="M38" s="16">
        <f t="shared" ca="1" si="3"/>
        <v>1</v>
      </c>
      <c r="N38" s="16" t="b">
        <f t="shared" ca="1" si="4"/>
        <v>0</v>
      </c>
      <c r="O38" s="16" t="b">
        <f t="shared" si="5"/>
        <v>0</v>
      </c>
      <c r="P38" s="17" t="b">
        <f t="shared" ca="1" si="1"/>
        <v>0</v>
      </c>
      <c r="R38" s="16" t="b">
        <f t="shared" si="6"/>
        <v>0</v>
      </c>
      <c r="S38" s="16" t="b">
        <f t="shared" si="7"/>
        <v>0</v>
      </c>
      <c r="T38" s="8" t="str">
        <f t="shared" si="8"/>
        <v/>
      </c>
      <c r="U38" s="8" t="str">
        <f t="shared" si="8"/>
        <v/>
      </c>
      <c r="V38" s="8" t="str">
        <f t="shared" si="8"/>
        <v/>
      </c>
      <c r="W38" s="8" t="str">
        <f t="shared" si="9"/>
        <v/>
      </c>
      <c r="X38" s="8" t="str">
        <f t="shared" si="9"/>
        <v/>
      </c>
      <c r="Y38" s="8" t="str">
        <f t="shared" si="9"/>
        <v/>
      </c>
    </row>
    <row r="39" spans="1:25" x14ac:dyDescent="0.25">
      <c r="A39" s="28" t="str">
        <f t="shared" ca="1" si="10"/>
        <v/>
      </c>
      <c r="B39" s="108"/>
      <c r="C39" s="108"/>
      <c r="D39" s="108"/>
      <c r="E39" s="108"/>
      <c r="F39" s="103"/>
      <c r="G39" s="5" t="str">
        <f t="shared" ca="1" si="0"/>
        <v/>
      </c>
      <c r="H39" s="32"/>
      <c r="I39" s="32"/>
      <c r="J39" s="78"/>
      <c r="K39" s="92" t="str">
        <f t="shared" ca="1" si="11"/>
        <v/>
      </c>
      <c r="L39" s="100" t="str">
        <f t="shared" ca="1" si="2"/>
        <v>û</v>
      </c>
      <c r="M39" s="16">
        <f t="shared" ca="1" si="3"/>
        <v>1</v>
      </c>
      <c r="N39" s="16" t="b">
        <f t="shared" ca="1" si="4"/>
        <v>0</v>
      </c>
      <c r="O39" s="16" t="b">
        <f t="shared" si="5"/>
        <v>0</v>
      </c>
      <c r="P39" s="17" t="b">
        <f t="shared" ca="1" si="1"/>
        <v>0</v>
      </c>
      <c r="R39" s="16" t="b">
        <f t="shared" si="6"/>
        <v>0</v>
      </c>
      <c r="S39" s="16" t="b">
        <f t="shared" si="7"/>
        <v>0</v>
      </c>
      <c r="T39" s="8" t="str">
        <f t="shared" si="8"/>
        <v/>
      </c>
      <c r="U39" s="8" t="str">
        <f t="shared" si="8"/>
        <v/>
      </c>
      <c r="V39" s="8" t="str">
        <f t="shared" si="8"/>
        <v/>
      </c>
      <c r="W39" s="8" t="str">
        <f t="shared" si="9"/>
        <v/>
      </c>
      <c r="X39" s="8" t="str">
        <f t="shared" si="9"/>
        <v/>
      </c>
      <c r="Y39" s="8" t="str">
        <f t="shared" si="9"/>
        <v/>
      </c>
    </row>
    <row r="40" spans="1:25" x14ac:dyDescent="0.25">
      <c r="A40" s="28" t="str">
        <f t="shared" ca="1" si="10"/>
        <v/>
      </c>
      <c r="B40" s="108"/>
      <c r="C40" s="108"/>
      <c r="D40" s="108"/>
      <c r="E40" s="108"/>
      <c r="F40" s="103"/>
      <c r="G40" s="5" t="str">
        <f t="shared" ca="1" si="0"/>
        <v/>
      </c>
      <c r="H40" s="32"/>
      <c r="I40" s="32"/>
      <c r="J40" s="78"/>
      <c r="K40" s="92" t="str">
        <f t="shared" ca="1" si="11"/>
        <v/>
      </c>
      <c r="L40" s="100" t="str">
        <f t="shared" ca="1" si="2"/>
        <v>û</v>
      </c>
      <c r="M40" s="16">
        <f t="shared" ca="1" si="3"/>
        <v>1</v>
      </c>
      <c r="N40" s="16" t="b">
        <f t="shared" ca="1" si="4"/>
        <v>0</v>
      </c>
      <c r="O40" s="16" t="b">
        <f t="shared" si="5"/>
        <v>0</v>
      </c>
      <c r="P40" s="17" t="b">
        <f t="shared" ca="1" si="1"/>
        <v>0</v>
      </c>
      <c r="R40" s="16" t="b">
        <f t="shared" si="6"/>
        <v>0</v>
      </c>
      <c r="S40" s="16" t="b">
        <f t="shared" si="7"/>
        <v>0</v>
      </c>
      <c r="T40" s="8" t="str">
        <f t="shared" si="8"/>
        <v/>
      </c>
      <c r="U40" s="8" t="str">
        <f t="shared" si="8"/>
        <v/>
      </c>
      <c r="V40" s="8" t="str">
        <f t="shared" si="8"/>
        <v/>
      </c>
      <c r="W40" s="8" t="str">
        <f t="shared" si="9"/>
        <v/>
      </c>
      <c r="X40" s="8" t="str">
        <f t="shared" si="9"/>
        <v/>
      </c>
      <c r="Y40" s="8" t="str">
        <f t="shared" si="9"/>
        <v/>
      </c>
    </row>
    <row r="41" spans="1:25" x14ac:dyDescent="0.25">
      <c r="A41" s="28" t="str">
        <f t="shared" ca="1" si="10"/>
        <v/>
      </c>
      <c r="B41" s="108"/>
      <c r="C41" s="108"/>
      <c r="D41" s="108"/>
      <c r="E41" s="108"/>
      <c r="F41" s="103"/>
      <c r="G41" s="5" t="str">
        <f t="shared" ca="1" si="0"/>
        <v/>
      </c>
      <c r="H41" s="32"/>
      <c r="I41" s="32"/>
      <c r="J41" s="78"/>
      <c r="K41" s="92" t="str">
        <f t="shared" ca="1" si="11"/>
        <v/>
      </c>
      <c r="L41" s="100" t="str">
        <f t="shared" ca="1" si="2"/>
        <v>û</v>
      </c>
      <c r="M41" s="16">
        <f t="shared" ca="1" si="3"/>
        <v>1</v>
      </c>
      <c r="N41" s="16" t="b">
        <f t="shared" ca="1" si="4"/>
        <v>0</v>
      </c>
      <c r="O41" s="16" t="b">
        <f t="shared" si="5"/>
        <v>0</v>
      </c>
      <c r="P41" s="17" t="b">
        <f t="shared" ca="1" si="1"/>
        <v>0</v>
      </c>
      <c r="R41" s="16" t="b">
        <f t="shared" si="6"/>
        <v>0</v>
      </c>
      <c r="S41" s="16" t="b">
        <f t="shared" si="7"/>
        <v>0</v>
      </c>
      <c r="T41" s="8" t="str">
        <f t="shared" si="8"/>
        <v/>
      </c>
      <c r="U41" s="8" t="str">
        <f t="shared" si="8"/>
        <v/>
      </c>
      <c r="V41" s="8" t="str">
        <f t="shared" si="8"/>
        <v/>
      </c>
      <c r="W41" s="8" t="str">
        <f t="shared" si="9"/>
        <v/>
      </c>
      <c r="X41" s="8" t="str">
        <f t="shared" si="9"/>
        <v/>
      </c>
      <c r="Y41" s="8" t="str">
        <f t="shared" si="9"/>
        <v/>
      </c>
    </row>
    <row r="42" spans="1:25" x14ac:dyDescent="0.25">
      <c r="A42" s="28" t="str">
        <f t="shared" ca="1" si="10"/>
        <v/>
      </c>
      <c r="B42" s="108"/>
      <c r="C42" s="108"/>
      <c r="D42" s="108"/>
      <c r="E42" s="108"/>
      <c r="F42" s="103"/>
      <c r="G42" s="5" t="str">
        <f t="shared" ca="1" si="0"/>
        <v/>
      </c>
      <c r="H42" s="32"/>
      <c r="I42" s="32"/>
      <c r="J42" s="78"/>
      <c r="K42" s="92" t="str">
        <f t="shared" ca="1" si="11"/>
        <v/>
      </c>
      <c r="L42" s="100" t="str">
        <f t="shared" ca="1" si="2"/>
        <v>û</v>
      </c>
      <c r="M42" s="16">
        <f t="shared" ca="1" si="3"/>
        <v>1</v>
      </c>
      <c r="N42" s="16" t="b">
        <f t="shared" ca="1" si="4"/>
        <v>0</v>
      </c>
      <c r="O42" s="16" t="b">
        <f t="shared" si="5"/>
        <v>0</v>
      </c>
      <c r="P42" s="17" t="b">
        <f t="shared" ca="1" si="1"/>
        <v>0</v>
      </c>
      <c r="R42" s="16" t="b">
        <f t="shared" si="6"/>
        <v>0</v>
      </c>
      <c r="S42" s="16" t="b">
        <f t="shared" si="7"/>
        <v>0</v>
      </c>
      <c r="T42" s="8" t="str">
        <f t="shared" si="8"/>
        <v/>
      </c>
      <c r="U42" s="8" t="str">
        <f t="shared" si="8"/>
        <v/>
      </c>
      <c r="V42" s="8" t="str">
        <f t="shared" si="8"/>
        <v/>
      </c>
      <c r="W42" s="8" t="str">
        <f t="shared" si="9"/>
        <v/>
      </c>
      <c r="X42" s="8" t="str">
        <f t="shared" si="9"/>
        <v/>
      </c>
      <c r="Y42" s="8" t="str">
        <f t="shared" si="9"/>
        <v/>
      </c>
    </row>
    <row r="43" spans="1:25" x14ac:dyDescent="0.25">
      <c r="A43" s="28" t="str">
        <f t="shared" ca="1" si="10"/>
        <v/>
      </c>
      <c r="B43" s="108"/>
      <c r="C43" s="108"/>
      <c r="D43" s="108"/>
      <c r="E43" s="108"/>
      <c r="F43" s="103"/>
      <c r="G43" s="5" t="str">
        <f t="shared" ca="1" si="0"/>
        <v/>
      </c>
      <c r="H43" s="32"/>
      <c r="I43" s="32"/>
      <c r="J43" s="78"/>
      <c r="K43" s="92" t="str">
        <f t="shared" ca="1" si="11"/>
        <v/>
      </c>
      <c r="L43" s="100" t="str">
        <f t="shared" ca="1" si="2"/>
        <v>û</v>
      </c>
      <c r="M43" s="16">
        <f t="shared" ca="1" si="3"/>
        <v>1</v>
      </c>
      <c r="N43" s="16" t="b">
        <f t="shared" ca="1" si="4"/>
        <v>0</v>
      </c>
      <c r="O43" s="16" t="b">
        <f t="shared" si="5"/>
        <v>0</v>
      </c>
      <c r="P43" s="17" t="b">
        <f t="shared" ca="1" si="1"/>
        <v>0</v>
      </c>
      <c r="R43" s="16" t="b">
        <f t="shared" si="6"/>
        <v>0</v>
      </c>
      <c r="S43" s="16" t="b">
        <f t="shared" si="7"/>
        <v>0</v>
      </c>
      <c r="T43" s="8" t="str">
        <f t="shared" si="8"/>
        <v/>
      </c>
      <c r="U43" s="8" t="str">
        <f t="shared" si="8"/>
        <v/>
      </c>
      <c r="V43" s="8" t="str">
        <f t="shared" si="8"/>
        <v/>
      </c>
      <c r="W43" s="8" t="str">
        <f t="shared" si="9"/>
        <v/>
      </c>
      <c r="X43" s="8" t="str">
        <f t="shared" si="9"/>
        <v/>
      </c>
      <c r="Y43" s="8" t="str">
        <f t="shared" si="9"/>
        <v/>
      </c>
    </row>
    <row r="44" spans="1:25" x14ac:dyDescent="0.25">
      <c r="A44" s="28" t="str">
        <f t="shared" ca="1" si="10"/>
        <v/>
      </c>
      <c r="B44" s="108"/>
      <c r="C44" s="108"/>
      <c r="D44" s="108"/>
      <c r="E44" s="108"/>
      <c r="F44" s="103"/>
      <c r="G44" s="5" t="str">
        <f t="shared" ca="1" si="0"/>
        <v/>
      </c>
      <c r="H44" s="32"/>
      <c r="I44" s="32"/>
      <c r="J44" s="78"/>
      <c r="K44" s="92" t="str">
        <f t="shared" ca="1" si="11"/>
        <v/>
      </c>
      <c r="L44" s="100" t="str">
        <f t="shared" ca="1" si="2"/>
        <v>û</v>
      </c>
      <c r="M44" s="16">
        <f t="shared" ca="1" si="3"/>
        <v>1</v>
      </c>
      <c r="N44" s="16" t="b">
        <f t="shared" ca="1" si="4"/>
        <v>0</v>
      </c>
      <c r="O44" s="16" t="b">
        <f t="shared" si="5"/>
        <v>0</v>
      </c>
      <c r="P44" s="17" t="b">
        <f t="shared" ca="1" si="1"/>
        <v>0</v>
      </c>
      <c r="R44" s="16" t="b">
        <f t="shared" si="6"/>
        <v>0</v>
      </c>
      <c r="S44" s="16" t="b">
        <f t="shared" si="7"/>
        <v>0</v>
      </c>
      <c r="T44" s="8" t="str">
        <f t="shared" si="8"/>
        <v/>
      </c>
      <c r="U44" s="8" t="str">
        <f t="shared" si="8"/>
        <v/>
      </c>
      <c r="V44" s="8" t="str">
        <f t="shared" si="8"/>
        <v/>
      </c>
      <c r="W44" s="8" t="str">
        <f t="shared" si="9"/>
        <v/>
      </c>
      <c r="X44" s="8" t="str">
        <f t="shared" si="9"/>
        <v/>
      </c>
      <c r="Y44" s="8" t="str">
        <f t="shared" si="9"/>
        <v/>
      </c>
    </row>
    <row r="45" spans="1:25" x14ac:dyDescent="0.25">
      <c r="A45" s="28" t="str">
        <f t="shared" ca="1" si="10"/>
        <v/>
      </c>
      <c r="B45" s="108"/>
      <c r="C45" s="108"/>
      <c r="D45" s="108"/>
      <c r="E45" s="108"/>
      <c r="F45" s="103"/>
      <c r="G45" s="5" t="str">
        <f t="shared" ca="1" si="0"/>
        <v/>
      </c>
      <c r="H45" s="32"/>
      <c r="I45" s="32"/>
      <c r="J45" s="78"/>
      <c r="K45" s="92" t="str">
        <f t="shared" ca="1" si="11"/>
        <v/>
      </c>
      <c r="L45" s="100" t="str">
        <f t="shared" ca="1" si="2"/>
        <v>û</v>
      </c>
      <c r="M45" s="16">
        <f t="shared" ca="1" si="3"/>
        <v>1</v>
      </c>
      <c r="N45" s="16" t="b">
        <f t="shared" ca="1" si="4"/>
        <v>0</v>
      </c>
      <c r="O45" s="16" t="b">
        <f t="shared" si="5"/>
        <v>0</v>
      </c>
      <c r="P45" s="17" t="b">
        <f t="shared" ca="1" si="1"/>
        <v>0</v>
      </c>
      <c r="R45" s="16" t="b">
        <f t="shared" si="6"/>
        <v>0</v>
      </c>
      <c r="S45" s="16" t="b">
        <f t="shared" si="7"/>
        <v>0</v>
      </c>
      <c r="T45" s="8" t="str">
        <f t="shared" si="8"/>
        <v/>
      </c>
      <c r="U45" s="8" t="str">
        <f t="shared" si="8"/>
        <v/>
      </c>
      <c r="V45" s="8" t="str">
        <f t="shared" si="8"/>
        <v/>
      </c>
      <c r="W45" s="8" t="str">
        <f t="shared" si="9"/>
        <v/>
      </c>
      <c r="X45" s="8" t="str">
        <f t="shared" si="9"/>
        <v/>
      </c>
      <c r="Y45" s="8" t="str">
        <f t="shared" si="9"/>
        <v/>
      </c>
    </row>
    <row r="46" spans="1:25" x14ac:dyDescent="0.25">
      <c r="A46" s="28" t="str">
        <f t="shared" ca="1" si="10"/>
        <v/>
      </c>
      <c r="B46" s="108"/>
      <c r="C46" s="108"/>
      <c r="D46" s="108"/>
      <c r="E46" s="108"/>
      <c r="F46" s="103"/>
      <c r="G46" s="5" t="str">
        <f t="shared" ca="1" si="0"/>
        <v/>
      </c>
      <c r="H46" s="32"/>
      <c r="I46" s="32"/>
      <c r="J46" s="78"/>
      <c r="K46" s="92" t="str">
        <f t="shared" ca="1" si="11"/>
        <v/>
      </c>
      <c r="L46" s="100" t="str">
        <f t="shared" ca="1" si="2"/>
        <v>û</v>
      </c>
      <c r="M46" s="16">
        <f t="shared" ca="1" si="3"/>
        <v>1</v>
      </c>
      <c r="N46" s="16" t="b">
        <f t="shared" ca="1" si="4"/>
        <v>0</v>
      </c>
      <c r="O46" s="16" t="b">
        <f t="shared" si="5"/>
        <v>0</v>
      </c>
      <c r="P46" s="17" t="b">
        <f t="shared" ca="1" si="1"/>
        <v>0</v>
      </c>
      <c r="R46" s="16" t="b">
        <f t="shared" si="6"/>
        <v>0</v>
      </c>
      <c r="S46" s="16" t="b">
        <f t="shared" si="7"/>
        <v>0</v>
      </c>
      <c r="T46" s="8" t="str">
        <f t="shared" si="8"/>
        <v/>
      </c>
      <c r="U46" s="8" t="str">
        <f t="shared" si="8"/>
        <v/>
      </c>
      <c r="V46" s="8" t="str">
        <f t="shared" si="8"/>
        <v/>
      </c>
      <c r="W46" s="8" t="str">
        <f t="shared" si="9"/>
        <v/>
      </c>
      <c r="X46" s="8" t="str">
        <f t="shared" si="9"/>
        <v/>
      </c>
      <c r="Y46" s="8" t="str">
        <f t="shared" si="9"/>
        <v/>
      </c>
    </row>
    <row r="47" spans="1:25" x14ac:dyDescent="0.25">
      <c r="A47" s="28" t="str">
        <f t="shared" ca="1" si="10"/>
        <v/>
      </c>
      <c r="B47" s="108"/>
      <c r="C47" s="108"/>
      <c r="D47" s="108"/>
      <c r="E47" s="108"/>
      <c r="F47" s="103"/>
      <c r="G47" s="5" t="str">
        <f t="shared" ca="1" si="0"/>
        <v/>
      </c>
      <c r="H47" s="32"/>
      <c r="I47" s="32"/>
      <c r="J47" s="78"/>
      <c r="K47" s="92" t="str">
        <f t="shared" ca="1" si="11"/>
        <v/>
      </c>
      <c r="L47" s="100" t="str">
        <f t="shared" ca="1" si="2"/>
        <v>û</v>
      </c>
      <c r="M47" s="16">
        <f t="shared" ca="1" si="3"/>
        <v>1</v>
      </c>
      <c r="N47" s="16" t="b">
        <f t="shared" ca="1" si="4"/>
        <v>0</v>
      </c>
      <c r="O47" s="16" t="b">
        <f t="shared" si="5"/>
        <v>0</v>
      </c>
      <c r="P47" s="17" t="b">
        <f t="shared" ca="1" si="1"/>
        <v>0</v>
      </c>
      <c r="R47" s="16" t="b">
        <f t="shared" si="6"/>
        <v>0</v>
      </c>
      <c r="S47" s="16" t="b">
        <f t="shared" si="7"/>
        <v>0</v>
      </c>
      <c r="T47" s="8" t="str">
        <f t="shared" si="8"/>
        <v/>
      </c>
      <c r="U47" s="8" t="str">
        <f t="shared" si="8"/>
        <v/>
      </c>
      <c r="V47" s="8" t="str">
        <f t="shared" si="8"/>
        <v/>
      </c>
      <c r="W47" s="8" t="str">
        <f t="shared" si="9"/>
        <v/>
      </c>
      <c r="X47" s="8" t="str">
        <f t="shared" si="9"/>
        <v/>
      </c>
      <c r="Y47" s="8" t="str">
        <f t="shared" si="9"/>
        <v/>
      </c>
    </row>
    <row r="48" spans="1:25" x14ac:dyDescent="0.25">
      <c r="A48" s="28" t="str">
        <f t="shared" ca="1" si="10"/>
        <v/>
      </c>
      <c r="B48" s="108"/>
      <c r="C48" s="108"/>
      <c r="D48" s="108"/>
      <c r="E48" s="108"/>
      <c r="F48" s="103"/>
      <c r="G48" s="5" t="str">
        <f t="shared" ca="1" si="0"/>
        <v/>
      </c>
      <c r="H48" s="32"/>
      <c r="I48" s="32"/>
      <c r="J48" s="78"/>
      <c r="K48" s="92" t="str">
        <f t="shared" ca="1" si="11"/>
        <v/>
      </c>
      <c r="L48" s="100" t="str">
        <f t="shared" ca="1" si="2"/>
        <v>û</v>
      </c>
      <c r="M48" s="16">
        <f t="shared" ca="1" si="3"/>
        <v>1</v>
      </c>
      <c r="N48" s="16" t="b">
        <f t="shared" ca="1" si="4"/>
        <v>0</v>
      </c>
      <c r="O48" s="16" t="b">
        <f t="shared" si="5"/>
        <v>0</v>
      </c>
      <c r="P48" s="17" t="b">
        <f t="shared" ca="1" si="1"/>
        <v>0</v>
      </c>
      <c r="R48" s="16" t="b">
        <f t="shared" si="6"/>
        <v>0</v>
      </c>
      <c r="S48" s="16" t="b">
        <f t="shared" si="7"/>
        <v>0</v>
      </c>
      <c r="T48" s="8" t="str">
        <f t="shared" si="8"/>
        <v/>
      </c>
      <c r="U48" s="8" t="str">
        <f t="shared" si="8"/>
        <v/>
      </c>
      <c r="V48" s="8" t="str">
        <f t="shared" si="8"/>
        <v/>
      </c>
      <c r="W48" s="8" t="str">
        <f t="shared" si="9"/>
        <v/>
      </c>
      <c r="X48" s="8" t="str">
        <f t="shared" si="9"/>
        <v/>
      </c>
      <c r="Y48" s="8" t="str">
        <f t="shared" si="9"/>
        <v/>
      </c>
    </row>
    <row r="49" spans="1:25" x14ac:dyDescent="0.25">
      <c r="A49" s="28" t="str">
        <f t="shared" ca="1" si="10"/>
        <v/>
      </c>
      <c r="B49" s="108"/>
      <c r="C49" s="108"/>
      <c r="D49" s="108"/>
      <c r="E49" s="108"/>
      <c r="F49" s="103"/>
      <c r="G49" s="5" t="str">
        <f t="shared" ca="1" si="0"/>
        <v/>
      </c>
      <c r="H49" s="32"/>
      <c r="I49" s="32"/>
      <c r="J49" s="78"/>
      <c r="K49" s="92" t="str">
        <f t="shared" ca="1" si="11"/>
        <v/>
      </c>
      <c r="L49" s="100" t="str">
        <f t="shared" ca="1" si="2"/>
        <v>û</v>
      </c>
      <c r="M49" s="16">
        <f t="shared" ca="1" si="3"/>
        <v>1</v>
      </c>
      <c r="N49" s="16" t="b">
        <f t="shared" ca="1" si="4"/>
        <v>0</v>
      </c>
      <c r="O49" s="16" t="b">
        <f t="shared" si="5"/>
        <v>0</v>
      </c>
      <c r="P49" s="17" t="b">
        <f t="shared" ca="1" si="1"/>
        <v>0</v>
      </c>
      <c r="R49" s="16" t="b">
        <f t="shared" si="6"/>
        <v>0</v>
      </c>
      <c r="S49" s="16" t="b">
        <f t="shared" si="7"/>
        <v>0</v>
      </c>
      <c r="T49" s="8" t="str">
        <f t="shared" si="8"/>
        <v/>
      </c>
      <c r="U49" s="8" t="str">
        <f t="shared" si="8"/>
        <v/>
      </c>
      <c r="V49" s="8" t="str">
        <f t="shared" si="8"/>
        <v/>
      </c>
      <c r="W49" s="8" t="str">
        <f t="shared" si="9"/>
        <v/>
      </c>
      <c r="X49" s="8" t="str">
        <f t="shared" si="9"/>
        <v/>
      </c>
      <c r="Y49" s="8" t="str">
        <f t="shared" si="9"/>
        <v/>
      </c>
    </row>
    <row r="50" spans="1:25" x14ac:dyDescent="0.25">
      <c r="A50" s="28" t="str">
        <f t="shared" ca="1" si="10"/>
        <v/>
      </c>
      <c r="B50" s="108"/>
      <c r="C50" s="108"/>
      <c r="D50" s="108"/>
      <c r="E50" s="108"/>
      <c r="F50" s="103"/>
      <c r="G50" s="5" t="str">
        <f t="shared" ca="1" si="0"/>
        <v/>
      </c>
      <c r="H50" s="32"/>
      <c r="I50" s="32"/>
      <c r="J50" s="78"/>
      <c r="K50" s="92" t="str">
        <f t="shared" ca="1" si="11"/>
        <v/>
      </c>
      <c r="L50" s="100" t="str">
        <f t="shared" ca="1" si="2"/>
        <v>û</v>
      </c>
      <c r="M50" s="16">
        <f t="shared" ca="1" si="3"/>
        <v>1</v>
      </c>
      <c r="N50" s="16" t="b">
        <f t="shared" ca="1" si="4"/>
        <v>0</v>
      </c>
      <c r="O50" s="16" t="b">
        <f t="shared" si="5"/>
        <v>0</v>
      </c>
      <c r="P50" s="17" t="b">
        <f t="shared" ca="1" si="1"/>
        <v>0</v>
      </c>
      <c r="R50" s="16" t="b">
        <f t="shared" si="6"/>
        <v>0</v>
      </c>
      <c r="S50" s="16" t="b">
        <f t="shared" si="7"/>
        <v>0</v>
      </c>
      <c r="T50" s="8" t="str">
        <f t="shared" si="8"/>
        <v/>
      </c>
      <c r="U50" s="8" t="str">
        <f t="shared" si="8"/>
        <v/>
      </c>
      <c r="V50" s="8" t="str">
        <f t="shared" si="8"/>
        <v/>
      </c>
      <c r="W50" s="8" t="str">
        <f t="shared" si="9"/>
        <v/>
      </c>
      <c r="X50" s="8" t="str">
        <f t="shared" si="9"/>
        <v/>
      </c>
      <c r="Y50" s="8" t="str">
        <f t="shared" si="9"/>
        <v/>
      </c>
    </row>
    <row r="51" spans="1:25" x14ac:dyDescent="0.25">
      <c r="A51" s="28" t="str">
        <f t="shared" ca="1" si="10"/>
        <v/>
      </c>
      <c r="B51" s="108"/>
      <c r="C51" s="108"/>
      <c r="D51" s="108"/>
      <c r="E51" s="108"/>
      <c r="F51" s="103"/>
      <c r="G51" s="5" t="str">
        <f t="shared" ca="1" si="0"/>
        <v/>
      </c>
      <c r="H51" s="32"/>
      <c r="I51" s="32"/>
      <c r="J51" s="78"/>
      <c r="K51" s="92" t="str">
        <f t="shared" ca="1" si="11"/>
        <v/>
      </c>
      <c r="L51" s="100" t="str">
        <f t="shared" ca="1" si="2"/>
        <v>û</v>
      </c>
      <c r="M51" s="16">
        <f t="shared" ca="1" si="3"/>
        <v>1</v>
      </c>
      <c r="N51" s="16" t="b">
        <f t="shared" ca="1" si="4"/>
        <v>0</v>
      </c>
      <c r="O51" s="16" t="b">
        <f t="shared" si="5"/>
        <v>0</v>
      </c>
      <c r="P51" s="17" t="b">
        <f t="shared" ca="1" si="1"/>
        <v>0</v>
      </c>
      <c r="R51" s="16" t="b">
        <f t="shared" si="6"/>
        <v>0</v>
      </c>
      <c r="S51" s="16" t="b">
        <f t="shared" si="7"/>
        <v>0</v>
      </c>
      <c r="T51" s="8" t="str">
        <f t="shared" si="8"/>
        <v/>
      </c>
      <c r="U51" s="8" t="str">
        <f t="shared" si="8"/>
        <v/>
      </c>
      <c r="V51" s="8" t="str">
        <f t="shared" si="8"/>
        <v/>
      </c>
      <c r="W51" s="8" t="str">
        <f t="shared" si="9"/>
        <v/>
      </c>
      <c r="X51" s="8" t="str">
        <f t="shared" si="9"/>
        <v/>
      </c>
      <c r="Y51" s="8" t="str">
        <f t="shared" si="9"/>
        <v/>
      </c>
    </row>
    <row r="52" spans="1:25" x14ac:dyDescent="0.25">
      <c r="A52" s="28" t="str">
        <f t="shared" ca="1" si="10"/>
        <v/>
      </c>
      <c r="B52" s="108"/>
      <c r="C52" s="108"/>
      <c r="D52" s="108"/>
      <c r="E52" s="108"/>
      <c r="F52" s="103"/>
      <c r="G52" s="5" t="str">
        <f t="shared" ca="1" si="0"/>
        <v/>
      </c>
      <c r="H52" s="32"/>
      <c r="I52" s="32"/>
      <c r="J52" s="78"/>
      <c r="K52" s="92" t="str">
        <f t="shared" ca="1" si="11"/>
        <v/>
      </c>
      <c r="L52" s="100" t="str">
        <f t="shared" ca="1" si="2"/>
        <v>û</v>
      </c>
      <c r="M52" s="16">
        <f t="shared" ca="1" si="3"/>
        <v>1</v>
      </c>
      <c r="N52" s="16" t="b">
        <f t="shared" ca="1" si="4"/>
        <v>0</v>
      </c>
      <c r="O52" s="16" t="b">
        <f t="shared" si="5"/>
        <v>0</v>
      </c>
      <c r="P52" s="17" t="b">
        <f t="shared" ca="1" si="1"/>
        <v>0</v>
      </c>
      <c r="R52" s="16" t="b">
        <f t="shared" si="6"/>
        <v>0</v>
      </c>
      <c r="S52" s="16" t="b">
        <f t="shared" si="7"/>
        <v>0</v>
      </c>
      <c r="T52" s="8" t="str">
        <f t="shared" si="8"/>
        <v/>
      </c>
      <c r="U52" s="8" t="str">
        <f t="shared" si="8"/>
        <v/>
      </c>
      <c r="V52" s="8" t="str">
        <f t="shared" si="8"/>
        <v/>
      </c>
      <c r="W52" s="8" t="str">
        <f t="shared" si="9"/>
        <v/>
      </c>
      <c r="X52" s="8" t="str">
        <f t="shared" si="9"/>
        <v/>
      </c>
      <c r="Y52" s="8" t="str">
        <f t="shared" si="9"/>
        <v/>
      </c>
    </row>
    <row r="53" spans="1:25" x14ac:dyDescent="0.25">
      <c r="A53" s="28" t="str">
        <f t="shared" ca="1" si="10"/>
        <v/>
      </c>
      <c r="B53" s="108"/>
      <c r="C53" s="108"/>
      <c r="D53" s="108"/>
      <c r="E53" s="108"/>
      <c r="F53" s="103"/>
      <c r="G53" s="5" t="str">
        <f t="shared" ca="1" si="0"/>
        <v/>
      </c>
      <c r="H53" s="32"/>
      <c r="I53" s="32"/>
      <c r="J53" s="78"/>
      <c r="K53" s="92" t="str">
        <f t="shared" ca="1" si="11"/>
        <v/>
      </c>
      <c r="L53" s="100" t="str">
        <f t="shared" ca="1" si="2"/>
        <v>û</v>
      </c>
      <c r="M53" s="16">
        <f t="shared" ca="1" si="3"/>
        <v>1</v>
      </c>
      <c r="N53" s="16" t="b">
        <f t="shared" ca="1" si="4"/>
        <v>0</v>
      </c>
      <c r="O53" s="16" t="b">
        <f t="shared" si="5"/>
        <v>0</v>
      </c>
      <c r="P53" s="17" t="b">
        <f t="shared" ca="1" si="1"/>
        <v>0</v>
      </c>
      <c r="R53" s="16" t="b">
        <f t="shared" si="6"/>
        <v>0</v>
      </c>
      <c r="S53" s="16" t="b">
        <f t="shared" si="7"/>
        <v>0</v>
      </c>
      <c r="T53" s="8" t="str">
        <f t="shared" si="8"/>
        <v/>
      </c>
      <c r="U53" s="8" t="str">
        <f t="shared" si="8"/>
        <v/>
      </c>
      <c r="V53" s="8" t="str">
        <f t="shared" si="8"/>
        <v/>
      </c>
      <c r="W53" s="8" t="str">
        <f t="shared" si="9"/>
        <v/>
      </c>
      <c r="X53" s="8" t="str">
        <f t="shared" si="9"/>
        <v/>
      </c>
      <c r="Y53" s="8" t="str">
        <f t="shared" si="9"/>
        <v/>
      </c>
    </row>
    <row r="54" spans="1:25" x14ac:dyDescent="0.25">
      <c r="A54" s="28" t="str">
        <f t="shared" ca="1" si="10"/>
        <v/>
      </c>
      <c r="B54" s="108"/>
      <c r="C54" s="108"/>
      <c r="D54" s="108"/>
      <c r="E54" s="108"/>
      <c r="F54" s="103"/>
      <c r="G54" s="5" t="str">
        <f t="shared" ca="1" si="0"/>
        <v/>
      </c>
      <c r="H54" s="32"/>
      <c r="I54" s="32"/>
      <c r="J54" s="78"/>
      <c r="K54" s="92" t="str">
        <f t="shared" ca="1" si="11"/>
        <v/>
      </c>
      <c r="L54" s="100" t="str">
        <f t="shared" ca="1" si="2"/>
        <v>û</v>
      </c>
      <c r="M54" s="16">
        <f t="shared" ca="1" si="3"/>
        <v>1</v>
      </c>
      <c r="N54" s="16" t="b">
        <f t="shared" ca="1" si="4"/>
        <v>0</v>
      </c>
      <c r="O54" s="16" t="b">
        <f t="shared" si="5"/>
        <v>0</v>
      </c>
      <c r="P54" s="17" t="b">
        <f t="shared" ca="1" si="1"/>
        <v>0</v>
      </c>
      <c r="R54" s="16" t="b">
        <f t="shared" si="6"/>
        <v>0</v>
      </c>
      <c r="S54" s="16" t="b">
        <f t="shared" si="7"/>
        <v>0</v>
      </c>
      <c r="T54" s="8" t="str">
        <f t="shared" si="8"/>
        <v/>
      </c>
      <c r="U54" s="8" t="str">
        <f t="shared" si="8"/>
        <v/>
      </c>
      <c r="V54" s="8" t="str">
        <f t="shared" si="8"/>
        <v/>
      </c>
      <c r="W54" s="8" t="str">
        <f t="shared" si="9"/>
        <v/>
      </c>
      <c r="X54" s="8" t="str">
        <f t="shared" si="9"/>
        <v/>
      </c>
      <c r="Y54" s="8" t="str">
        <f t="shared" si="9"/>
        <v/>
      </c>
    </row>
    <row r="55" spans="1:25" x14ac:dyDescent="0.25">
      <c r="A55" s="28" t="str">
        <f t="shared" ca="1" si="10"/>
        <v/>
      </c>
      <c r="B55" s="108"/>
      <c r="C55" s="108"/>
      <c r="D55" s="108"/>
      <c r="E55" s="108"/>
      <c r="F55" s="103"/>
      <c r="G55" s="5" t="str">
        <f t="shared" ca="1" si="0"/>
        <v/>
      </c>
      <c r="H55" s="32"/>
      <c r="I55" s="32"/>
      <c r="J55" s="78"/>
      <c r="K55" s="92" t="str">
        <f t="shared" ca="1" si="11"/>
        <v/>
      </c>
      <c r="L55" s="100" t="str">
        <f t="shared" ca="1" si="2"/>
        <v>û</v>
      </c>
      <c r="M55" s="16">
        <f t="shared" ca="1" si="3"/>
        <v>1</v>
      </c>
      <c r="N55" s="16" t="b">
        <f t="shared" ca="1" si="4"/>
        <v>0</v>
      </c>
      <c r="O55" s="16" t="b">
        <f t="shared" si="5"/>
        <v>0</v>
      </c>
      <c r="P55" s="17" t="b">
        <f t="shared" ca="1" si="1"/>
        <v>0</v>
      </c>
      <c r="R55" s="16" t="b">
        <f t="shared" si="6"/>
        <v>0</v>
      </c>
      <c r="S55" s="16" t="b">
        <f t="shared" si="7"/>
        <v>0</v>
      </c>
      <c r="T55" s="8" t="str">
        <f t="shared" si="8"/>
        <v/>
      </c>
      <c r="U55" s="8" t="str">
        <f t="shared" si="8"/>
        <v/>
      </c>
      <c r="V55" s="8" t="str">
        <f t="shared" si="8"/>
        <v/>
      </c>
      <c r="W55" s="8" t="str">
        <f t="shared" si="9"/>
        <v/>
      </c>
      <c r="X55" s="8" t="str">
        <f t="shared" si="9"/>
        <v/>
      </c>
      <c r="Y55" s="8" t="str">
        <f t="shared" si="9"/>
        <v/>
      </c>
    </row>
    <row r="56" spans="1:25" x14ac:dyDescent="0.25">
      <c r="A56" s="28" t="str">
        <f t="shared" ca="1" si="10"/>
        <v/>
      </c>
      <c r="B56" s="108"/>
      <c r="C56" s="108"/>
      <c r="D56" s="108"/>
      <c r="E56" s="108"/>
      <c r="F56" s="103"/>
      <c r="G56" s="5" t="str">
        <f t="shared" ca="1" si="0"/>
        <v/>
      </c>
      <c r="H56" s="32"/>
      <c r="I56" s="32"/>
      <c r="J56" s="78"/>
      <c r="K56" s="92" t="str">
        <f t="shared" ca="1" si="11"/>
        <v/>
      </c>
      <c r="L56" s="100" t="str">
        <f t="shared" ca="1" si="2"/>
        <v>û</v>
      </c>
      <c r="M56" s="16">
        <f t="shared" ca="1" si="3"/>
        <v>1</v>
      </c>
      <c r="N56" s="16" t="b">
        <f t="shared" ca="1" si="4"/>
        <v>0</v>
      </c>
      <c r="O56" s="16" t="b">
        <f t="shared" si="5"/>
        <v>0</v>
      </c>
      <c r="P56" s="17" t="b">
        <f t="shared" ca="1" si="1"/>
        <v>0</v>
      </c>
      <c r="R56" s="16" t="b">
        <f t="shared" si="6"/>
        <v>0</v>
      </c>
      <c r="S56" s="16" t="b">
        <f t="shared" si="7"/>
        <v>0</v>
      </c>
      <c r="T56" s="8" t="str">
        <f t="shared" si="8"/>
        <v/>
      </c>
      <c r="U56" s="8" t="str">
        <f t="shared" si="8"/>
        <v/>
      </c>
      <c r="V56" s="8" t="str">
        <f t="shared" si="8"/>
        <v/>
      </c>
      <c r="W56" s="8" t="str">
        <f t="shared" si="9"/>
        <v/>
      </c>
      <c r="X56" s="8" t="str">
        <f t="shared" si="9"/>
        <v/>
      </c>
      <c r="Y56" s="8" t="str">
        <f t="shared" si="9"/>
        <v/>
      </c>
    </row>
    <row r="57" spans="1:25" x14ac:dyDescent="0.25">
      <c r="A57" s="28" t="str">
        <f t="shared" ca="1" si="10"/>
        <v/>
      </c>
      <c r="B57" s="108"/>
      <c r="C57" s="108"/>
      <c r="D57" s="108"/>
      <c r="E57" s="108"/>
      <c r="F57" s="103"/>
      <c r="G57" s="5" t="str">
        <f t="shared" ca="1" si="0"/>
        <v/>
      </c>
      <c r="H57" s="32"/>
      <c r="I57" s="32"/>
      <c r="J57" s="78"/>
      <c r="K57" s="92" t="str">
        <f t="shared" ca="1" si="11"/>
        <v/>
      </c>
      <c r="L57" s="100" t="str">
        <f t="shared" ca="1" si="2"/>
        <v>û</v>
      </c>
      <c r="M57" s="16">
        <f t="shared" ca="1" si="3"/>
        <v>1</v>
      </c>
      <c r="N57" s="16" t="b">
        <f t="shared" ca="1" si="4"/>
        <v>0</v>
      </c>
      <c r="O57" s="16" t="b">
        <f t="shared" si="5"/>
        <v>0</v>
      </c>
      <c r="P57" s="17" t="b">
        <f t="shared" ca="1" si="1"/>
        <v>0</v>
      </c>
      <c r="R57" s="16" t="b">
        <f t="shared" si="6"/>
        <v>0</v>
      </c>
      <c r="S57" s="16" t="b">
        <f t="shared" si="7"/>
        <v>0</v>
      </c>
      <c r="T57" s="8" t="str">
        <f t="shared" si="8"/>
        <v/>
      </c>
      <c r="U57" s="8" t="str">
        <f t="shared" si="8"/>
        <v/>
      </c>
      <c r="V57" s="8" t="str">
        <f t="shared" si="8"/>
        <v/>
      </c>
      <c r="W57" s="8" t="str">
        <f t="shared" si="9"/>
        <v/>
      </c>
      <c r="X57" s="8" t="str">
        <f t="shared" si="9"/>
        <v/>
      </c>
      <c r="Y57" s="8" t="str">
        <f t="shared" si="9"/>
        <v/>
      </c>
    </row>
    <row r="58" spans="1:25" x14ac:dyDescent="0.25">
      <c r="A58" s="28" t="str">
        <f t="shared" ca="1" si="10"/>
        <v/>
      </c>
      <c r="B58" s="108"/>
      <c r="C58" s="108"/>
      <c r="D58" s="108"/>
      <c r="E58" s="108"/>
      <c r="F58" s="103"/>
      <c r="G58" s="5" t="str">
        <f t="shared" ca="1" si="0"/>
        <v/>
      </c>
      <c r="H58" s="32"/>
      <c r="I58" s="32"/>
      <c r="J58" s="78"/>
      <c r="K58" s="92" t="str">
        <f t="shared" ca="1" si="11"/>
        <v/>
      </c>
      <c r="L58" s="100" t="str">
        <f t="shared" ca="1" si="2"/>
        <v>û</v>
      </c>
      <c r="M58" s="16">
        <f t="shared" ca="1" si="3"/>
        <v>1</v>
      </c>
      <c r="N58" s="16" t="b">
        <f t="shared" ca="1" si="4"/>
        <v>0</v>
      </c>
      <c r="O58" s="16" t="b">
        <f t="shared" si="5"/>
        <v>0</v>
      </c>
      <c r="P58" s="17" t="b">
        <f t="shared" ca="1" si="1"/>
        <v>0</v>
      </c>
      <c r="R58" s="16" t="b">
        <f t="shared" si="6"/>
        <v>0</v>
      </c>
      <c r="S58" s="16" t="b">
        <f t="shared" si="7"/>
        <v>0</v>
      </c>
      <c r="T58" s="8" t="str">
        <f t="shared" si="8"/>
        <v/>
      </c>
      <c r="U58" s="8" t="str">
        <f t="shared" si="8"/>
        <v/>
      </c>
      <c r="V58" s="8" t="str">
        <f t="shared" si="8"/>
        <v/>
      </c>
      <c r="W58" s="8" t="str">
        <f t="shared" si="9"/>
        <v/>
      </c>
      <c r="X58" s="8" t="str">
        <f t="shared" si="9"/>
        <v/>
      </c>
      <c r="Y58" s="8" t="str">
        <f t="shared" si="9"/>
        <v/>
      </c>
    </row>
    <row r="59" spans="1:25" x14ac:dyDescent="0.25">
      <c r="A59" s="28" t="str">
        <f t="shared" ca="1" si="10"/>
        <v/>
      </c>
      <c r="B59" s="108"/>
      <c r="C59" s="108"/>
      <c r="D59" s="108"/>
      <c r="E59" s="108"/>
      <c r="F59" s="103"/>
      <c r="G59" s="5" t="str">
        <f t="shared" ca="1" si="0"/>
        <v/>
      </c>
      <c r="H59" s="32"/>
      <c r="I59" s="32"/>
      <c r="J59" s="78"/>
      <c r="K59" s="92" t="str">
        <f t="shared" ca="1" si="11"/>
        <v/>
      </c>
      <c r="L59" s="100" t="str">
        <f t="shared" ca="1" si="2"/>
        <v>û</v>
      </c>
      <c r="M59" s="16">
        <f t="shared" ca="1" si="3"/>
        <v>1</v>
      </c>
      <c r="N59" s="16" t="b">
        <f t="shared" ca="1" si="4"/>
        <v>0</v>
      </c>
      <c r="O59" s="16" t="b">
        <f t="shared" si="5"/>
        <v>0</v>
      </c>
      <c r="P59" s="17" t="b">
        <f t="shared" ca="1" si="1"/>
        <v>0</v>
      </c>
      <c r="R59" s="16" t="b">
        <f t="shared" si="6"/>
        <v>0</v>
      </c>
      <c r="S59" s="16" t="b">
        <f t="shared" si="7"/>
        <v>0</v>
      </c>
      <c r="T59" s="8" t="str">
        <f t="shared" si="8"/>
        <v/>
      </c>
      <c r="U59" s="8" t="str">
        <f t="shared" si="8"/>
        <v/>
      </c>
      <c r="V59" s="8" t="str">
        <f t="shared" si="8"/>
        <v/>
      </c>
      <c r="W59" s="8" t="str">
        <f t="shared" si="9"/>
        <v/>
      </c>
      <c r="X59" s="8" t="str">
        <f t="shared" si="9"/>
        <v/>
      </c>
      <c r="Y59" s="8" t="str">
        <f t="shared" si="9"/>
        <v/>
      </c>
    </row>
    <row r="60" spans="1:25" x14ac:dyDescent="0.25">
      <c r="A60" s="28" t="str">
        <f t="shared" ca="1" si="10"/>
        <v/>
      </c>
      <c r="B60" s="108"/>
      <c r="C60" s="108"/>
      <c r="D60" s="108"/>
      <c r="E60" s="108"/>
      <c r="F60" s="103"/>
      <c r="G60" s="5" t="str">
        <f t="shared" ca="1" si="0"/>
        <v/>
      </c>
      <c r="H60" s="32"/>
      <c r="I60" s="32"/>
      <c r="J60" s="78"/>
      <c r="K60" s="92" t="str">
        <f t="shared" ca="1" si="11"/>
        <v/>
      </c>
      <c r="L60" s="100" t="str">
        <f t="shared" ca="1" si="2"/>
        <v>û</v>
      </c>
      <c r="M60" s="16">
        <f t="shared" ca="1" si="3"/>
        <v>1</v>
      </c>
      <c r="N60" s="16" t="b">
        <f t="shared" ca="1" si="4"/>
        <v>0</v>
      </c>
      <c r="O60" s="16" t="b">
        <f t="shared" si="5"/>
        <v>0</v>
      </c>
      <c r="P60" s="17" t="b">
        <f t="shared" ca="1" si="1"/>
        <v>0</v>
      </c>
      <c r="R60" s="16" t="b">
        <f t="shared" si="6"/>
        <v>0</v>
      </c>
      <c r="S60" s="16" t="b">
        <f t="shared" si="7"/>
        <v>0</v>
      </c>
      <c r="T60" s="8" t="str">
        <f t="shared" si="8"/>
        <v/>
      </c>
      <c r="U60" s="8" t="str">
        <f t="shared" si="8"/>
        <v/>
      </c>
      <c r="V60" s="8" t="str">
        <f t="shared" si="8"/>
        <v/>
      </c>
      <c r="W60" s="8" t="str">
        <f t="shared" si="9"/>
        <v/>
      </c>
      <c r="X60" s="8" t="str">
        <f t="shared" si="9"/>
        <v/>
      </c>
      <c r="Y60" s="8" t="str">
        <f t="shared" si="9"/>
        <v/>
      </c>
    </row>
    <row r="61" spans="1:25" x14ac:dyDescent="0.25">
      <c r="A61" s="28" t="str">
        <f t="shared" ca="1" si="10"/>
        <v/>
      </c>
      <c r="B61" s="108"/>
      <c r="C61" s="108"/>
      <c r="D61" s="108"/>
      <c r="E61" s="108"/>
      <c r="F61" s="103"/>
      <c r="G61" s="5" t="str">
        <f t="shared" ca="1" si="0"/>
        <v/>
      </c>
      <c r="H61" s="32"/>
      <c r="I61" s="32"/>
      <c r="J61" s="78"/>
      <c r="K61" s="92" t="str">
        <f t="shared" ca="1" si="11"/>
        <v/>
      </c>
      <c r="L61" s="100" t="str">
        <f t="shared" ca="1" si="2"/>
        <v>û</v>
      </c>
      <c r="M61" s="16">
        <f t="shared" ca="1" si="3"/>
        <v>1</v>
      </c>
      <c r="N61" s="16" t="b">
        <f t="shared" ca="1" si="4"/>
        <v>0</v>
      </c>
      <c r="O61" s="16" t="b">
        <f t="shared" si="5"/>
        <v>0</v>
      </c>
      <c r="P61" s="17" t="b">
        <f t="shared" ca="1" si="1"/>
        <v>0</v>
      </c>
      <c r="R61" s="16" t="b">
        <f t="shared" si="6"/>
        <v>0</v>
      </c>
      <c r="S61" s="16" t="b">
        <f t="shared" si="7"/>
        <v>0</v>
      </c>
      <c r="T61" s="8" t="str">
        <f t="shared" si="8"/>
        <v/>
      </c>
      <c r="U61" s="8" t="str">
        <f t="shared" si="8"/>
        <v/>
      </c>
      <c r="V61" s="8" t="str">
        <f t="shared" si="8"/>
        <v/>
      </c>
      <c r="W61" s="8" t="str">
        <f t="shared" si="9"/>
        <v/>
      </c>
      <c r="X61" s="8" t="str">
        <f t="shared" si="9"/>
        <v/>
      </c>
      <c r="Y61" s="8" t="str">
        <f t="shared" si="9"/>
        <v/>
      </c>
    </row>
    <row r="62" spans="1:25" x14ac:dyDescent="0.25">
      <c r="A62" s="28" t="str">
        <f t="shared" ca="1" si="10"/>
        <v/>
      </c>
      <c r="B62" s="108"/>
      <c r="C62" s="108"/>
      <c r="D62" s="108"/>
      <c r="E62" s="108"/>
      <c r="F62" s="103"/>
      <c r="G62" s="5" t="str">
        <f t="shared" ca="1" si="0"/>
        <v/>
      </c>
      <c r="H62" s="32"/>
      <c r="I62" s="32"/>
      <c r="J62" s="78"/>
      <c r="K62" s="92" t="str">
        <f t="shared" ca="1" si="11"/>
        <v/>
      </c>
      <c r="L62" s="100" t="str">
        <f t="shared" ca="1" si="2"/>
        <v>û</v>
      </c>
      <c r="M62" s="16">
        <f t="shared" ca="1" si="3"/>
        <v>1</v>
      </c>
      <c r="N62" s="16" t="b">
        <f t="shared" ca="1" si="4"/>
        <v>0</v>
      </c>
      <c r="O62" s="16" t="b">
        <f t="shared" si="5"/>
        <v>0</v>
      </c>
      <c r="P62" s="17" t="b">
        <f t="shared" ca="1" si="1"/>
        <v>0</v>
      </c>
      <c r="R62" s="16" t="b">
        <f t="shared" si="6"/>
        <v>0</v>
      </c>
      <c r="S62" s="16" t="b">
        <f t="shared" si="7"/>
        <v>0</v>
      </c>
      <c r="T62" s="8" t="str">
        <f t="shared" si="8"/>
        <v/>
      </c>
      <c r="U62" s="8" t="str">
        <f t="shared" si="8"/>
        <v/>
      </c>
      <c r="V62" s="8" t="str">
        <f t="shared" si="8"/>
        <v/>
      </c>
      <c r="W62" s="8" t="str">
        <f t="shared" si="9"/>
        <v/>
      </c>
      <c r="X62" s="8" t="str">
        <f t="shared" si="9"/>
        <v/>
      </c>
      <c r="Y62" s="8" t="str">
        <f t="shared" si="9"/>
        <v/>
      </c>
    </row>
    <row r="63" spans="1:25" x14ac:dyDescent="0.25">
      <c r="A63" s="28" t="str">
        <f t="shared" ca="1" si="10"/>
        <v/>
      </c>
      <c r="B63" s="108"/>
      <c r="C63" s="108"/>
      <c r="D63" s="108"/>
      <c r="E63" s="108"/>
      <c r="F63" s="103"/>
      <c r="G63" s="5" t="str">
        <f t="shared" ca="1" si="0"/>
        <v/>
      </c>
      <c r="H63" s="32"/>
      <c r="I63" s="32"/>
      <c r="J63" s="78"/>
      <c r="K63" s="92" t="str">
        <f t="shared" ca="1" si="11"/>
        <v/>
      </c>
      <c r="L63" s="100" t="str">
        <f t="shared" ca="1" si="2"/>
        <v>û</v>
      </c>
      <c r="M63" s="16">
        <f t="shared" ca="1" si="3"/>
        <v>1</v>
      </c>
      <c r="N63" s="16" t="b">
        <f t="shared" ca="1" si="4"/>
        <v>0</v>
      </c>
      <c r="O63" s="16" t="b">
        <f t="shared" si="5"/>
        <v>0</v>
      </c>
      <c r="P63" s="17" t="b">
        <f t="shared" ca="1" si="1"/>
        <v>0</v>
      </c>
      <c r="R63" s="16" t="b">
        <f t="shared" si="6"/>
        <v>0</v>
      </c>
      <c r="S63" s="16" t="b">
        <f t="shared" si="7"/>
        <v>0</v>
      </c>
      <c r="T63" s="8" t="str">
        <f t="shared" si="8"/>
        <v/>
      </c>
      <c r="U63" s="8" t="str">
        <f t="shared" si="8"/>
        <v/>
      </c>
      <c r="V63" s="8" t="str">
        <f t="shared" si="8"/>
        <v/>
      </c>
      <c r="W63" s="8" t="str">
        <f t="shared" si="9"/>
        <v/>
      </c>
      <c r="X63" s="8" t="str">
        <f t="shared" si="9"/>
        <v/>
      </c>
      <c r="Y63" s="8" t="str">
        <f t="shared" si="9"/>
        <v/>
      </c>
    </row>
    <row r="64" spans="1:25" x14ac:dyDescent="0.25">
      <c r="A64" s="28" t="str">
        <f t="shared" ca="1" si="10"/>
        <v/>
      </c>
      <c r="B64" s="108"/>
      <c r="C64" s="108"/>
      <c r="D64" s="108"/>
      <c r="E64" s="108"/>
      <c r="F64" s="103"/>
      <c r="G64" s="5" t="str">
        <f t="shared" ca="1" si="0"/>
        <v/>
      </c>
      <c r="H64" s="32"/>
      <c r="I64" s="32"/>
      <c r="J64" s="78"/>
      <c r="K64" s="92" t="str">
        <f t="shared" ca="1" si="11"/>
        <v/>
      </c>
      <c r="L64" s="100" t="str">
        <f t="shared" ca="1" si="2"/>
        <v>û</v>
      </c>
      <c r="M64" s="16">
        <f t="shared" ca="1" si="3"/>
        <v>1</v>
      </c>
      <c r="N64" s="16" t="b">
        <f t="shared" ca="1" si="4"/>
        <v>0</v>
      </c>
      <c r="O64" s="16" t="b">
        <f t="shared" si="5"/>
        <v>0</v>
      </c>
      <c r="P64" s="17" t="b">
        <f t="shared" ca="1" si="1"/>
        <v>0</v>
      </c>
      <c r="R64" s="16" t="b">
        <f t="shared" si="6"/>
        <v>0</v>
      </c>
      <c r="S64" s="16" t="b">
        <f t="shared" si="7"/>
        <v>0</v>
      </c>
      <c r="T64" s="8" t="str">
        <f t="shared" si="8"/>
        <v/>
      </c>
      <c r="U64" s="8" t="str">
        <f t="shared" si="8"/>
        <v/>
      </c>
      <c r="V64" s="8" t="str">
        <f t="shared" si="8"/>
        <v/>
      </c>
      <c r="W64" s="8" t="str">
        <f t="shared" si="9"/>
        <v/>
      </c>
      <c r="X64" s="8" t="str">
        <f t="shared" si="9"/>
        <v/>
      </c>
      <c r="Y64" s="8" t="str">
        <f t="shared" si="9"/>
        <v/>
      </c>
    </row>
    <row r="65" spans="1:25" x14ac:dyDescent="0.25">
      <c r="A65" s="28" t="str">
        <f t="shared" ca="1" si="10"/>
        <v/>
      </c>
      <c r="B65" s="108"/>
      <c r="C65" s="108"/>
      <c r="D65" s="108"/>
      <c r="E65" s="108"/>
      <c r="F65" s="103"/>
      <c r="G65" s="5" t="str">
        <f t="shared" ca="1" si="0"/>
        <v/>
      </c>
      <c r="H65" s="32"/>
      <c r="I65" s="32"/>
      <c r="J65" s="78"/>
      <c r="K65" s="92" t="str">
        <f t="shared" ca="1" si="11"/>
        <v/>
      </c>
      <c r="L65" s="100" t="str">
        <f t="shared" ca="1" si="2"/>
        <v>û</v>
      </c>
      <c r="M65" s="16">
        <f t="shared" ca="1" si="3"/>
        <v>1</v>
      </c>
      <c r="N65" s="16" t="b">
        <f t="shared" ca="1" si="4"/>
        <v>0</v>
      </c>
      <c r="O65" s="16" t="b">
        <f t="shared" si="5"/>
        <v>0</v>
      </c>
      <c r="P65" s="17" t="b">
        <f t="shared" ca="1" si="1"/>
        <v>0</v>
      </c>
      <c r="R65" s="16" t="b">
        <f t="shared" si="6"/>
        <v>0</v>
      </c>
      <c r="S65" s="16" t="b">
        <f t="shared" si="7"/>
        <v>0</v>
      </c>
      <c r="T65" s="8" t="str">
        <f t="shared" si="8"/>
        <v/>
      </c>
      <c r="U65" s="8" t="str">
        <f t="shared" si="8"/>
        <v/>
      </c>
      <c r="V65" s="8" t="str">
        <f t="shared" si="8"/>
        <v/>
      </c>
      <c r="W65" s="8" t="str">
        <f t="shared" si="9"/>
        <v/>
      </c>
      <c r="X65" s="8" t="str">
        <f t="shared" si="9"/>
        <v/>
      </c>
      <c r="Y65" s="8" t="str">
        <f t="shared" si="9"/>
        <v/>
      </c>
    </row>
    <row r="66" spans="1:25" x14ac:dyDescent="0.25">
      <c r="A66" s="28" t="str">
        <f t="shared" ca="1" si="10"/>
        <v/>
      </c>
      <c r="B66" s="108"/>
      <c r="C66" s="108"/>
      <c r="D66" s="108"/>
      <c r="E66" s="108"/>
      <c r="F66" s="103"/>
      <c r="G66" s="5" t="str">
        <f t="shared" ref="G66:G71" ca="1" si="12">IF(OR(ISBLANK(E66),ISBLANK(F66)),"",INDEX(tabTL,MATCH(IF(MONTH(NOW())&lt;9,YEAR(NOW())-1,YEAR(NOW()))-YEAR(F66),INDEX(tabTL,,2)),1))</f>
        <v/>
      </c>
      <c r="H66" s="32"/>
      <c r="I66" s="32"/>
      <c r="J66" s="78"/>
      <c r="K66" s="92" t="str">
        <f t="shared" ca="1" si="11"/>
        <v/>
      </c>
      <c r="L66" s="100" t="str">
        <f t="shared" ca="1" si="2"/>
        <v>û</v>
      </c>
      <c r="M66" s="16">
        <f t="shared" ca="1" si="3"/>
        <v>1</v>
      </c>
      <c r="N66" s="16" t="b">
        <f t="shared" ca="1" si="4"/>
        <v>0</v>
      </c>
      <c r="O66" s="16" t="b">
        <f t="shared" si="5"/>
        <v>0</v>
      </c>
      <c r="P66" s="17" t="b">
        <f t="shared" ref="P66:P71" ca="1" si="13">IF(ISNUMBER(F66),AND(F66&gt;=DATE(IF(MONTH(NOW())&lt;9,YEAR(NOW())-1,YEAR(NOW()))-VLOOKUP(G66,tabTL,3,FALSE),1,1),F66&lt;=DATE(IF(MONTH(NOW())&lt;9,YEAR(NOW())-1,YEAR(NOW()))-VLOOKUP(G66,tabTL,2,FALSE),12,31)),FALSE)</f>
        <v>0</v>
      </c>
      <c r="R66" s="16" t="b">
        <f t="shared" si="6"/>
        <v>0</v>
      </c>
      <c r="S66" s="16" t="b">
        <f t="shared" si="7"/>
        <v>0</v>
      </c>
      <c r="T66" s="8" t="str">
        <f t="shared" si="8"/>
        <v/>
      </c>
      <c r="U66" s="8" t="str">
        <f t="shared" si="8"/>
        <v/>
      </c>
      <c r="V66" s="8" t="str">
        <f t="shared" si="8"/>
        <v/>
      </c>
      <c r="W66" s="8" t="str">
        <f t="shared" si="9"/>
        <v/>
      </c>
      <c r="X66" s="8" t="str">
        <f t="shared" si="9"/>
        <v/>
      </c>
      <c r="Y66" s="8" t="str">
        <f t="shared" si="9"/>
        <v/>
      </c>
    </row>
    <row r="67" spans="1:25" x14ac:dyDescent="0.25">
      <c r="A67" s="28" t="str">
        <f t="shared" ca="1" si="10"/>
        <v/>
      </c>
      <c r="B67" s="108"/>
      <c r="C67" s="108"/>
      <c r="D67" s="108"/>
      <c r="E67" s="108"/>
      <c r="F67" s="103"/>
      <c r="G67" s="5" t="str">
        <f t="shared" ca="1" si="12"/>
        <v/>
      </c>
      <c r="H67" s="32"/>
      <c r="I67" s="32"/>
      <c r="J67" s="78"/>
      <c r="K67" s="92" t="str">
        <f t="shared" ca="1" si="11"/>
        <v/>
      </c>
      <c r="L67" s="100" t="str">
        <f t="shared" ref="L67:L71" ca="1" si="14">IFERROR(IF(AND(N67:S67),"ü","û"),"û")</f>
        <v>û</v>
      </c>
      <c r="M67" s="16">
        <f t="shared" ref="M67:M71" ca="1" si="15">COUNTA(B67:J67)</f>
        <v>1</v>
      </c>
      <c r="N67" s="16" t="b">
        <f t="shared" ref="N67:N71" ca="1" si="16">OR(M67=0,AND(M67&gt;=7,M67&lt;=9))</f>
        <v>0</v>
      </c>
      <c r="O67" s="16" t="b">
        <f t="shared" ref="O67:O71" si="17">IF(LEN(D67)=9,AND(IFERROR(VALUE(LEFT(D67,8))&gt;0,FALSE),ISTEXT(RIGHT(D67,1))),FALSE)</f>
        <v>0</v>
      </c>
      <c r="P67" s="17" t="b">
        <f t="shared" ca="1" si="13"/>
        <v>0</v>
      </c>
      <c r="R67" s="16" t="b">
        <f t="shared" ref="R67:R71" si="18">IF(COUNTA(T67:V67)&gt;1,IF(COUNT(T67:V67)&gt;2,IF(OR(T67=U67="",V67=U67),FALSE,TRUE),IF(T67=U67,FALSE,TRUE)),TRUE)</f>
        <v>0</v>
      </c>
      <c r="S67" s="16" t="b">
        <f t="shared" ref="S67:S71" si="19">IF(COUNTA(W67:Y67)&gt;1,IF(COUNT(W67:Y67)&gt;2,IF(OR(W67=X67="",Y67=X67),IF(AND(W67&lt;3,X67&lt;3),TRUE,FALSE),TRUE),IF(W67=X67,IF(W67&lt;3,TRUE,FALSE),TRUE)),TRUE)</f>
        <v>0</v>
      </c>
      <c r="T67" s="8" t="str">
        <f t="shared" ref="T67:V71" si="20">IF(ISBLANK(H67),"",VALUE(TRIM(MID(H67,13,2))))</f>
        <v/>
      </c>
      <c r="U67" s="8" t="str">
        <f t="shared" si="20"/>
        <v/>
      </c>
      <c r="V67" s="8" t="str">
        <f t="shared" si="20"/>
        <v/>
      </c>
      <c r="W67" s="8" t="str">
        <f t="shared" ref="W67:Y71" si="21">IF(ISBLANK(H67),"",VALUE(MID(H67,6,1)))</f>
        <v/>
      </c>
      <c r="X67" s="8" t="str">
        <f t="shared" si="21"/>
        <v/>
      </c>
      <c r="Y67" s="8" t="str">
        <f t="shared" si="21"/>
        <v/>
      </c>
    </row>
    <row r="68" spans="1:25" x14ac:dyDescent="0.25">
      <c r="A68" s="28" t="str">
        <f t="shared" ref="A68:A71" ca="1" si="22">IF(L68="ü",IF(ISNUMBER(A67),A67+1,1),"")</f>
        <v/>
      </c>
      <c r="B68" s="108"/>
      <c r="C68" s="108"/>
      <c r="D68" s="108"/>
      <c r="E68" s="108"/>
      <c r="F68" s="103"/>
      <c r="G68" s="5" t="str">
        <f t="shared" ca="1" si="12"/>
        <v/>
      </c>
      <c r="H68" s="32"/>
      <c r="I68" s="32"/>
      <c r="J68" s="78"/>
      <c r="K68" s="92" t="str">
        <f t="shared" ref="K68:K71" ca="1" si="23">IF(L68="ü",IF(OR(G68="Poussins",G68="Pupilles",G68="Benjamins"),"Coupe de France","Championnat de France"),"")</f>
        <v/>
      </c>
      <c r="L68" s="100" t="str">
        <f t="shared" ca="1" si="14"/>
        <v>û</v>
      </c>
      <c r="M68" s="16">
        <f t="shared" ca="1" si="15"/>
        <v>1</v>
      </c>
      <c r="N68" s="16" t="b">
        <f t="shared" ca="1" si="16"/>
        <v>0</v>
      </c>
      <c r="O68" s="16" t="b">
        <f t="shared" si="17"/>
        <v>0</v>
      </c>
      <c r="P68" s="17" t="b">
        <f t="shared" ca="1" si="13"/>
        <v>0</v>
      </c>
      <c r="R68" s="16" t="b">
        <f t="shared" si="18"/>
        <v>0</v>
      </c>
      <c r="S68" s="16" t="b">
        <f t="shared" si="19"/>
        <v>0</v>
      </c>
      <c r="T68" s="8" t="str">
        <f t="shared" si="20"/>
        <v/>
      </c>
      <c r="U68" s="8" t="str">
        <f t="shared" si="20"/>
        <v/>
      </c>
      <c r="V68" s="8" t="str">
        <f t="shared" si="20"/>
        <v/>
      </c>
      <c r="W68" s="8" t="str">
        <f t="shared" si="21"/>
        <v/>
      </c>
      <c r="X68" s="8" t="str">
        <f t="shared" si="21"/>
        <v/>
      </c>
      <c r="Y68" s="8" t="str">
        <f t="shared" si="21"/>
        <v/>
      </c>
    </row>
    <row r="69" spans="1:25" x14ac:dyDescent="0.25">
      <c r="A69" s="28" t="str">
        <f t="shared" ca="1" si="22"/>
        <v/>
      </c>
      <c r="B69" s="108"/>
      <c r="C69" s="108"/>
      <c r="D69" s="108"/>
      <c r="E69" s="108"/>
      <c r="F69" s="103"/>
      <c r="G69" s="5" t="str">
        <f t="shared" ca="1" si="12"/>
        <v/>
      </c>
      <c r="H69" s="32"/>
      <c r="I69" s="32"/>
      <c r="J69" s="78"/>
      <c r="K69" s="92" t="str">
        <f t="shared" ca="1" si="23"/>
        <v/>
      </c>
      <c r="L69" s="100" t="str">
        <f t="shared" ca="1" si="14"/>
        <v>û</v>
      </c>
      <c r="M69" s="16">
        <f t="shared" ca="1" si="15"/>
        <v>1</v>
      </c>
      <c r="N69" s="16" t="b">
        <f t="shared" ca="1" si="16"/>
        <v>0</v>
      </c>
      <c r="O69" s="16" t="b">
        <f t="shared" si="17"/>
        <v>0</v>
      </c>
      <c r="P69" s="17" t="b">
        <f t="shared" ca="1" si="13"/>
        <v>0</v>
      </c>
      <c r="R69" s="16" t="b">
        <f t="shared" si="18"/>
        <v>0</v>
      </c>
      <c r="S69" s="16" t="b">
        <f t="shared" si="19"/>
        <v>0</v>
      </c>
      <c r="T69" s="8" t="str">
        <f t="shared" si="20"/>
        <v/>
      </c>
      <c r="U69" s="8" t="str">
        <f t="shared" si="20"/>
        <v/>
      </c>
      <c r="V69" s="8" t="str">
        <f t="shared" si="20"/>
        <v/>
      </c>
      <c r="W69" s="8" t="str">
        <f t="shared" si="21"/>
        <v/>
      </c>
      <c r="X69" s="8" t="str">
        <f t="shared" si="21"/>
        <v/>
      </c>
      <c r="Y69" s="8" t="str">
        <f t="shared" si="21"/>
        <v/>
      </c>
    </row>
    <row r="70" spans="1:25" x14ac:dyDescent="0.25">
      <c r="A70" s="28" t="str">
        <f t="shared" ca="1" si="22"/>
        <v/>
      </c>
      <c r="B70" s="108"/>
      <c r="C70" s="108"/>
      <c r="D70" s="108"/>
      <c r="E70" s="108"/>
      <c r="F70" s="103"/>
      <c r="G70" s="5" t="str">
        <f t="shared" ca="1" si="12"/>
        <v/>
      </c>
      <c r="H70" s="32"/>
      <c r="I70" s="32"/>
      <c r="J70" s="78"/>
      <c r="K70" s="92" t="str">
        <f t="shared" ca="1" si="23"/>
        <v/>
      </c>
      <c r="L70" s="100" t="str">
        <f t="shared" ca="1" si="14"/>
        <v>û</v>
      </c>
      <c r="M70" s="16">
        <f t="shared" ca="1" si="15"/>
        <v>1</v>
      </c>
      <c r="N70" s="16" t="b">
        <f t="shared" ca="1" si="16"/>
        <v>0</v>
      </c>
      <c r="O70" s="16" t="b">
        <f t="shared" si="17"/>
        <v>0</v>
      </c>
      <c r="P70" s="17" t="b">
        <f t="shared" ca="1" si="13"/>
        <v>0</v>
      </c>
      <c r="R70" s="16" t="b">
        <f t="shared" si="18"/>
        <v>0</v>
      </c>
      <c r="S70" s="16" t="b">
        <f t="shared" si="19"/>
        <v>0</v>
      </c>
      <c r="T70" s="8" t="str">
        <f t="shared" si="20"/>
        <v/>
      </c>
      <c r="U70" s="8" t="str">
        <f t="shared" si="20"/>
        <v/>
      </c>
      <c r="V70" s="8" t="str">
        <f t="shared" si="20"/>
        <v/>
      </c>
      <c r="W70" s="8" t="str">
        <f t="shared" si="21"/>
        <v/>
      </c>
      <c r="X70" s="8" t="str">
        <f t="shared" si="21"/>
        <v/>
      </c>
      <c r="Y70" s="8" t="str">
        <f t="shared" si="21"/>
        <v/>
      </c>
    </row>
    <row r="71" spans="1:25" ht="15.75" thickBot="1" x14ac:dyDescent="0.3">
      <c r="A71" s="29" t="str">
        <f t="shared" ca="1" si="22"/>
        <v/>
      </c>
      <c r="B71" s="110"/>
      <c r="C71" s="110"/>
      <c r="D71" s="110"/>
      <c r="E71" s="110"/>
      <c r="F71" s="104"/>
      <c r="G71" s="19" t="str">
        <f t="shared" ca="1" si="12"/>
        <v/>
      </c>
      <c r="H71" s="33"/>
      <c r="I71" s="33"/>
      <c r="J71" s="79"/>
      <c r="K71" s="97" t="str">
        <f t="shared" ca="1" si="23"/>
        <v/>
      </c>
      <c r="L71" s="101" t="str">
        <f t="shared" ca="1" si="14"/>
        <v>û</v>
      </c>
      <c r="M71" s="16">
        <f t="shared" ca="1" si="15"/>
        <v>1</v>
      </c>
      <c r="N71" s="16" t="b">
        <f t="shared" ca="1" si="16"/>
        <v>0</v>
      </c>
      <c r="O71" s="16" t="b">
        <f t="shared" si="17"/>
        <v>0</v>
      </c>
      <c r="P71" s="17" t="b">
        <f t="shared" ca="1" si="13"/>
        <v>0</v>
      </c>
      <c r="R71" s="16" t="b">
        <f t="shared" si="18"/>
        <v>0</v>
      </c>
      <c r="S71" s="16" t="b">
        <f t="shared" si="19"/>
        <v>0</v>
      </c>
      <c r="T71" s="8" t="str">
        <f t="shared" si="20"/>
        <v/>
      </c>
      <c r="U71" s="8" t="str">
        <f t="shared" si="20"/>
        <v/>
      </c>
      <c r="V71" s="8" t="str">
        <f t="shared" si="20"/>
        <v/>
      </c>
      <c r="W71" s="8" t="str">
        <f t="shared" si="21"/>
        <v/>
      </c>
      <c r="X71" s="8" t="str">
        <f t="shared" si="21"/>
        <v/>
      </c>
      <c r="Y71" s="8" t="str">
        <f t="shared" si="21"/>
        <v/>
      </c>
    </row>
  </sheetData>
  <sheetProtection password="CDED" sheet="1" objects="1" scenarios="1" selectLockedCells="1"/>
  <mergeCells count="1">
    <mergeCell ref="R1:Y1"/>
  </mergeCells>
  <conditionalFormatting sqref="L2:P2 L3:L4 R2:S71 M3:P71">
    <cfRule type="iconSet" priority="2">
      <iconSet iconSet="3Symbols" showValue="0">
        <cfvo type="percent" val="0"/>
        <cfvo type="num" val="0" gte="0"/>
        <cfvo type="num" val="TRUE"/>
      </iconSet>
    </cfRule>
  </conditionalFormatting>
  <conditionalFormatting sqref="L5:L71">
    <cfRule type="iconSet" priority="1">
      <iconSet iconSet="3Symbols" showValue="0">
        <cfvo type="percent" val="0"/>
        <cfvo type="num" val="0" gte="0"/>
        <cfvo type="num" val="TRUE"/>
      </iconSet>
    </cfRule>
  </conditionalFormatting>
  <dataValidations count="5">
    <dataValidation type="list" allowBlank="1" showInputMessage="1" showErrorMessage="1" promptTitle="Sexe" prompt="Veuillez sélectionner le sexe du compétiteur_x000a__x000a_Si aucun choix n'apparait vérifier les case précedentes sont bien remplies" sqref="E2:E71">
      <formula1>IF(AND(NOT(ISBLANK(B2)),NOT(ISBLANK(C2)),NOT(ISBLANK(D2))),INDIRECT("Sexe"),INDIRECT("Vide"))</formula1>
    </dataValidation>
    <dataValidation type="list" allowBlank="1" showInputMessage="1" showErrorMessage="1" sqref="H2:J71">
      <formula1>IF(NOT(ISBLANK(G2)),CatTrad,INDIRECT("Vide"))</formula1>
    </dataValidation>
    <dataValidation type="custom" allowBlank="1" showInputMessage="1" showErrorMessage="1" errorTitle="Saisie incorrect" error="Vérifier que vous avez bien saisie 8 chiffres puis 1 lettre" promptTitle="Numéro de licence" prompt="Veuillez saisir numéro de licence" sqref="D2:D71">
      <formula1>AND(CODE(UPPER(RIGHT(D2,1)))&gt;64,CODE(UPPER(RIGHT(D2,1)))&lt;91)</formula1>
    </dataValidation>
    <dataValidation type="date" operator="lessThan" allowBlank="1" showInputMessage="1" showErrorMessage="1" errorTitle="Date de naissance" error="La date saisie ne correspond pas aux catégories d'âge autorisées ou n'est pas dans un format valide" promptTitle="Date de naissance" prompt="Veuillez saisir la date de naissance du compétiteur_x000a__x000a_Format jj/mm/aa ou jj/mm/aaaa" sqref="F2:F71">
      <formula1>DATE(YEAR(TODAY())-4,MONTH(TODAY()),DAY(TODAY()))</formula1>
    </dataValidation>
    <dataValidation type="list" allowBlank="1" showInputMessage="1" showErrorMessage="1" sqref="G2:G71">
      <formula1>IF(NOT(ISBLANK(E2)),INDEX(tabTL,,1),INDIRECT("Vide"))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249977111117893"/>
  </sheetPr>
  <dimension ref="A1:U46"/>
  <sheetViews>
    <sheetView zoomScaleNormal="100" workbookViewId="0">
      <pane xSplit="3" ySplit="1" topLeftCell="D2" activePane="bottomRight" state="frozen"/>
      <selection activeCell="B2" sqref="B2"/>
      <selection pane="topRight" activeCell="B2" sqref="B2"/>
      <selection pane="bottomLeft" activeCell="B2" sqref="B2"/>
      <selection pane="bottomRight" activeCell="B2" sqref="B2"/>
    </sheetView>
  </sheetViews>
  <sheetFormatPr baseColWidth="10" defaultColWidth="9.140625" defaultRowHeight="15" x14ac:dyDescent="0.25"/>
  <cols>
    <col min="1" max="1" width="3" style="8" bestFit="1" customWidth="1"/>
    <col min="2" max="3" width="21.42578125" style="8" customWidth="1"/>
    <col min="4" max="4" width="12" style="8" bestFit="1" customWidth="1"/>
    <col min="5" max="5" width="8.85546875" style="8" bestFit="1" customWidth="1"/>
    <col min="6" max="6" width="10.7109375" style="8" bestFit="1" customWidth="1"/>
    <col min="7" max="7" width="11" style="8" bestFit="1" customWidth="1"/>
    <col min="8" max="8" width="26.85546875" style="8" bestFit="1" customWidth="1"/>
    <col min="9" max="9" width="17.85546875" style="8" customWidth="1"/>
    <col min="10" max="10" width="3.28515625" style="8" bestFit="1" customWidth="1"/>
    <col min="11" max="11" width="2" style="15" hidden="1" customWidth="1"/>
    <col min="12" max="12" width="5.7109375" style="15" hidden="1" customWidth="1"/>
    <col min="13" max="13" width="6.42578125" style="15" hidden="1" customWidth="1"/>
    <col min="14" max="14" width="6.28515625" style="15" hidden="1" customWidth="1"/>
    <col min="15" max="19" width="5.5703125" style="8" hidden="1" customWidth="1"/>
    <col min="20" max="20" width="5.5703125" style="14" hidden="1" customWidth="1"/>
    <col min="21" max="21" width="5.7109375" style="8" hidden="1" customWidth="1"/>
    <col min="22" max="16384" width="9.140625" style="8"/>
  </cols>
  <sheetData>
    <row r="1" spans="1:21" ht="32.25" thickBot="1" x14ac:dyDescent="0.3">
      <c r="A1" s="7"/>
      <c r="B1" s="20" t="s">
        <v>16</v>
      </c>
      <c r="C1" s="21" t="s">
        <v>17</v>
      </c>
      <c r="D1" s="22" t="s">
        <v>25</v>
      </c>
      <c r="E1" s="22" t="s">
        <v>24</v>
      </c>
      <c r="F1" s="22" t="s">
        <v>18</v>
      </c>
      <c r="G1" s="22" t="s">
        <v>19</v>
      </c>
      <c r="H1" s="23" t="s">
        <v>45</v>
      </c>
      <c r="I1" s="80" t="s">
        <v>199</v>
      </c>
      <c r="J1" s="127"/>
      <c r="K1" s="127"/>
      <c r="L1" s="127" t="s">
        <v>42</v>
      </c>
      <c r="M1" s="48" t="s">
        <v>43</v>
      </c>
      <c r="N1" s="48" t="s">
        <v>44</v>
      </c>
      <c r="O1" s="127"/>
      <c r="P1" s="127"/>
      <c r="Q1" s="127"/>
      <c r="R1" s="127"/>
      <c r="S1" s="127"/>
      <c r="T1" s="13"/>
      <c r="U1" s="127"/>
    </row>
    <row r="2" spans="1:21" x14ac:dyDescent="0.25">
      <c r="A2" s="239" t="str">
        <f ca="1">IF(J2="ü",IF(ISNUMBER(A1),A1+1,1),"")</f>
        <v/>
      </c>
      <c r="B2" s="105"/>
      <c r="C2" s="106"/>
      <c r="D2" s="106"/>
      <c r="E2" s="106"/>
      <c r="F2" s="102"/>
      <c r="G2" s="18" t="str">
        <f t="shared" ref="G2:G46" ca="1" si="0">IF(OR(ISBLANK(E2),ISBLANK(F2)),"",INDEX(tabTL,MATCH(IF(MONTH(NOW())&lt;9,YEAR(NOW())-1,YEAR(NOW()))-YEAR(F2),INDEX(tabTL,,2)),1))</f>
        <v/>
      </c>
      <c r="H2" s="242" t="str">
        <f ca="1">IF(J2="ü","Dui Lian","")</f>
        <v/>
      </c>
      <c r="I2" s="242" t="str">
        <f ca="1">IF(J2="ü",IF(MAX(S2:S4)&lt;4,"Coupe de France","Championnat de France"),"")</f>
        <v/>
      </c>
      <c r="J2" s="245" t="str">
        <f ca="1">IF(AND(IF(AND(L4:N4),L2:N4,IF(K4=1,L2:N3,FALSE)),U3:U4),"ü","û")</f>
        <v>û</v>
      </c>
      <c r="K2" s="16">
        <f t="shared" ref="K2:K46" ca="1" si="1">COUNTA(B2:G2)</f>
        <v>1</v>
      </c>
      <c r="L2" s="16" t="b">
        <f t="shared" ref="L2:L46" ca="1" si="2">OR(K2=0,K2=6)</f>
        <v>0</v>
      </c>
      <c r="M2" s="16" t="b">
        <f>IF(LEN(D2)=9,AND(IFERROR(VALUE(LEFT(D2,8))&gt;0,FALSE),ISTEXT(RIGHT(D2,1))),FALSE)</f>
        <v>0</v>
      </c>
      <c r="N2" s="17" t="b">
        <f t="shared" ref="N2:N46" ca="1" si="3">IF(ISNUMBER(F2),AND(F2&gt;=DATE(IF(MONTH(NOW())&lt;9,YEAR(NOW())-1,YEAR(NOW()))-VLOOKUP(G2,tabTL,3,FALSE),1,1),F2&lt;=DATE(IF(MONTH(NOW())&lt;9,YEAR(NOW())-1,YEAR(NOW()))-VLOOKUP(G2,tabTL,2,FALSE),12,31)),FALSE)</f>
        <v>0</v>
      </c>
      <c r="O2" s="11" t="e">
        <f t="shared" ref="O2:O4" ca="1" si="4">MATCH(G2,INDEX(tabTL,,1),0)</f>
        <v>#N/A</v>
      </c>
      <c r="P2" s="11" t="e">
        <f ca="1">IF(O2=1,1,IF(O2=8,7,O2-1))-1</f>
        <v>#N/A</v>
      </c>
      <c r="Q2" s="11" t="e">
        <f ca="1">IF(O2=1,2,IF(O2=8,8,O2+1))</f>
        <v>#N/A</v>
      </c>
      <c r="R2" s="11" t="e">
        <f ca="1">IF(OR(O2&lt;P2,O2&gt;Q2),FALSE,TRUE)</f>
        <v>#N/A</v>
      </c>
      <c r="S2" s="11" t="e">
        <f ca="1">IF(L4,MIN(O2:O4),MIN(O2:O3))</f>
        <v>#N/A</v>
      </c>
      <c r="T2" s="12">
        <f ca="1">COUNTIF(O2:O4,S2)</f>
        <v>3</v>
      </c>
      <c r="U2" s="11"/>
    </row>
    <row r="3" spans="1:21" x14ac:dyDescent="0.25">
      <c r="A3" s="240"/>
      <c r="B3" s="107"/>
      <c r="C3" s="108"/>
      <c r="D3" s="108"/>
      <c r="E3" s="108"/>
      <c r="F3" s="103"/>
      <c r="G3" s="5" t="str">
        <f t="shared" ca="1" si="0"/>
        <v/>
      </c>
      <c r="H3" s="243"/>
      <c r="I3" s="243"/>
      <c r="J3" s="246"/>
      <c r="K3" s="16">
        <f t="shared" ca="1" si="1"/>
        <v>1</v>
      </c>
      <c r="L3" s="16" t="b">
        <f t="shared" ca="1" si="2"/>
        <v>0</v>
      </c>
      <c r="M3" s="16" t="b">
        <f>IF(LEN(D3)=9,AND(IFERROR(VALUE(LEFT(D3,8))&gt;0,FALSE),ISTEXT(RIGHT(D3,1))),FALSE)</f>
        <v>0</v>
      </c>
      <c r="N3" s="17" t="b">
        <f t="shared" ca="1" si="3"/>
        <v>0</v>
      </c>
      <c r="O3" s="11" t="e">
        <f t="shared" ca="1" si="4"/>
        <v>#N/A</v>
      </c>
      <c r="P3" s="11" t="e">
        <f ca="1">IF(O2=O3,P2,MAX(O2:O3)-1)</f>
        <v>#N/A</v>
      </c>
      <c r="Q3" s="11" t="e">
        <f ca="1">MAX(O2:O3)</f>
        <v>#N/A</v>
      </c>
      <c r="R3" s="11" t="e">
        <f t="shared" ref="R3" ca="1" si="5">IF(OR(O3&lt;P3,O3&gt;Q3),FALSE,TRUE)</f>
        <v>#N/A</v>
      </c>
      <c r="S3" s="11" t="e">
        <f ca="1">IF(L4,MAX(O2:O4),MAX(O2:O3))</f>
        <v>#N/A</v>
      </c>
      <c r="T3" s="12">
        <f ca="1">COUNTIF(O2:O4,S3)</f>
        <v>3</v>
      </c>
      <c r="U3" s="11" t="b">
        <f ca="1">(T3&gt;=COUNT(O2:O4)-1)</f>
        <v>1</v>
      </c>
    </row>
    <row r="4" spans="1:21" ht="15.75" thickBot="1" x14ac:dyDescent="0.3">
      <c r="A4" s="241"/>
      <c r="B4" s="109"/>
      <c r="C4" s="110"/>
      <c r="D4" s="110"/>
      <c r="E4" s="110"/>
      <c r="F4" s="104"/>
      <c r="G4" s="19" t="str">
        <f t="shared" ca="1" si="0"/>
        <v/>
      </c>
      <c r="H4" s="244"/>
      <c r="I4" s="244"/>
      <c r="J4" s="247"/>
      <c r="K4" s="16">
        <f t="shared" ca="1" si="1"/>
        <v>1</v>
      </c>
      <c r="L4" s="16" t="b">
        <f t="shared" ca="1" si="2"/>
        <v>0</v>
      </c>
      <c r="M4" s="16" t="b">
        <f ca="1">IF(K4=0,TRUE,IF(LEN(D4)=9,AND(IFERROR(VALUE(LEFT(D4,8))&gt;0,FALSE),ISTEXT(RIGHT(D4,1))),FALSE))</f>
        <v>0</v>
      </c>
      <c r="N4" s="17" t="b">
        <f t="shared" ca="1" si="3"/>
        <v>0</v>
      </c>
      <c r="O4" s="11" t="e">
        <f t="shared" ca="1" si="4"/>
        <v>#N/A</v>
      </c>
      <c r="P4" s="11" t="e">
        <f ca="1">IF(O3=O4,P3,MAX(O2:O4)-1)</f>
        <v>#N/A</v>
      </c>
      <c r="Q4" s="11" t="e">
        <f ca="1">MAX(O2:O4)</f>
        <v>#N/A</v>
      </c>
      <c r="R4" s="11" t="e">
        <f ca="1">IF(O4="",TRUE,IF(OR(O4&lt;P4,O4&gt;Q4),FALSE,TRUE))</f>
        <v>#N/A</v>
      </c>
      <c r="S4" s="11" t="e">
        <f ca="1">S3-S2</f>
        <v>#N/A</v>
      </c>
      <c r="T4" s="14" t="e">
        <f ca="1">IF(S4=1,T2+T3,3)</f>
        <v>#N/A</v>
      </c>
      <c r="U4" s="8" t="b">
        <f ca="1">IFERROR(S4&lt;=1,FALSE)</f>
        <v>0</v>
      </c>
    </row>
    <row r="5" spans="1:21" x14ac:dyDescent="0.25">
      <c r="A5" s="239" t="str">
        <f ca="1">IF(J5="ü",IF(ISNUMBER(A2),A2+1,1),"")</f>
        <v/>
      </c>
      <c r="B5" s="105"/>
      <c r="C5" s="106"/>
      <c r="D5" s="106"/>
      <c r="E5" s="106"/>
      <c r="F5" s="102"/>
      <c r="G5" s="18" t="str">
        <f t="shared" ca="1" si="0"/>
        <v/>
      </c>
      <c r="H5" s="242" t="str">
        <f t="shared" ref="H5" ca="1" si="6">IF(J5="ü","Dui Lian","")</f>
        <v/>
      </c>
      <c r="I5" s="242" t="str">
        <f ca="1">IF(J5="ü",IF(OR(G5="Poussins",G5="Pupilles",G5="Benjamins"),"Coupe de France","Championnat de France"),"")</f>
        <v/>
      </c>
      <c r="J5" s="245" t="str">
        <f t="shared" ref="J5" ca="1" si="7">IF(AND(IF(AND(L7:N7),L5:N7,IF(K7=1,L5:N6,FALSE)),U6:U7),"ü","û")</f>
        <v>û</v>
      </c>
      <c r="K5" s="16">
        <f t="shared" ca="1" si="1"/>
        <v>1</v>
      </c>
      <c r="L5" s="16" t="b">
        <f t="shared" ca="1" si="2"/>
        <v>0</v>
      </c>
      <c r="M5" s="16" t="b">
        <f>IF(LEN(D5)=9,AND(IFERROR(VALUE(LEFT(D5,8))&gt;0,FALSE),ISTEXT(RIGHT(D5,1))),FALSE)</f>
        <v>0</v>
      </c>
      <c r="N5" s="17" t="b">
        <f t="shared" ca="1" si="3"/>
        <v>0</v>
      </c>
      <c r="O5" s="11" t="e">
        <f t="shared" ref="O5:O46" ca="1" si="8">MATCH(G5,INDEX(tabTL,,1),0)</f>
        <v>#N/A</v>
      </c>
      <c r="P5" s="11" t="e">
        <f ca="1">IF(O5=1,1,IF(O5=8,7,O5-1))-1</f>
        <v>#N/A</v>
      </c>
      <c r="Q5" s="11" t="e">
        <f ca="1">IF(O5=1,2,IF(O5=8,8,O5+1))</f>
        <v>#N/A</v>
      </c>
      <c r="R5" s="11" t="e">
        <f ca="1">IF(OR(O5&lt;P5,O5&gt;Q5),FALSE,TRUE)</f>
        <v>#N/A</v>
      </c>
      <c r="S5" s="11" t="e">
        <f ca="1">IF(L7,MIN(O5:O7),MIN(O5:O6))</f>
        <v>#N/A</v>
      </c>
      <c r="T5" s="12">
        <f ca="1">COUNTIF(O5:O7,S5)</f>
        <v>3</v>
      </c>
      <c r="U5" s="11"/>
    </row>
    <row r="6" spans="1:21" x14ac:dyDescent="0.25">
      <c r="A6" s="240"/>
      <c r="B6" s="107"/>
      <c r="C6" s="108"/>
      <c r="D6" s="108"/>
      <c r="E6" s="108"/>
      <c r="F6" s="103"/>
      <c r="G6" s="5" t="str">
        <f t="shared" ca="1" si="0"/>
        <v/>
      </c>
      <c r="H6" s="243"/>
      <c r="I6" s="243"/>
      <c r="J6" s="246"/>
      <c r="K6" s="16">
        <f t="shared" ca="1" si="1"/>
        <v>1</v>
      </c>
      <c r="L6" s="16" t="b">
        <f t="shared" ca="1" si="2"/>
        <v>0</v>
      </c>
      <c r="M6" s="16" t="b">
        <f>IF(LEN(D6)=9,AND(IFERROR(VALUE(LEFT(D6,8))&gt;0,FALSE),ISTEXT(RIGHT(D6,1))),FALSE)</f>
        <v>0</v>
      </c>
      <c r="N6" s="17" t="b">
        <f t="shared" ca="1" si="3"/>
        <v>0</v>
      </c>
      <c r="O6" s="11" t="e">
        <f t="shared" ca="1" si="8"/>
        <v>#N/A</v>
      </c>
      <c r="P6" s="11" t="e">
        <f ca="1">IF(O5=O6,P5,MAX(O5:O6)-1)</f>
        <v>#N/A</v>
      </c>
      <c r="Q6" s="11" t="e">
        <f ca="1">MAX(O5:O6)</f>
        <v>#N/A</v>
      </c>
      <c r="R6" s="11" t="e">
        <f t="shared" ref="R6" ca="1" si="9">IF(OR(O6&lt;P6,O6&gt;Q6),FALSE,TRUE)</f>
        <v>#N/A</v>
      </c>
      <c r="S6" s="11" t="e">
        <f ca="1">IF(L7,MAX(O5:O7),MAX(O5:O6))</f>
        <v>#N/A</v>
      </c>
      <c r="T6" s="12">
        <f ca="1">COUNTIF(O5:O7,S6)</f>
        <v>3</v>
      </c>
      <c r="U6" s="11" t="b">
        <f ca="1">(T6&gt;=COUNT(O5:O7)-1)</f>
        <v>1</v>
      </c>
    </row>
    <row r="7" spans="1:21" ht="15.75" thickBot="1" x14ac:dyDescent="0.3">
      <c r="A7" s="241"/>
      <c r="B7" s="109"/>
      <c r="C7" s="110"/>
      <c r="D7" s="110"/>
      <c r="E7" s="110"/>
      <c r="F7" s="104"/>
      <c r="G7" s="19" t="str">
        <f t="shared" ca="1" si="0"/>
        <v/>
      </c>
      <c r="H7" s="244"/>
      <c r="I7" s="244"/>
      <c r="J7" s="247"/>
      <c r="K7" s="16">
        <f t="shared" ca="1" si="1"/>
        <v>1</v>
      </c>
      <c r="L7" s="16" t="b">
        <f t="shared" ca="1" si="2"/>
        <v>0</v>
      </c>
      <c r="M7" s="16" t="b">
        <f ca="1">IF(K7=0,TRUE,IF(LEN(D7)=9,AND(IFERROR(VALUE(LEFT(D7,8))&gt;0,FALSE),ISTEXT(RIGHT(D7,1))),FALSE))</f>
        <v>0</v>
      </c>
      <c r="N7" s="17" t="b">
        <f t="shared" ca="1" si="3"/>
        <v>0</v>
      </c>
      <c r="O7" s="11" t="e">
        <f t="shared" ca="1" si="8"/>
        <v>#N/A</v>
      </c>
      <c r="P7" s="11" t="e">
        <f ca="1">IF(O6=O7,P6,MAX(O5:O7)-1)</f>
        <v>#N/A</v>
      </c>
      <c r="Q7" s="11" t="e">
        <f ca="1">MAX(O5:O7)</f>
        <v>#N/A</v>
      </c>
      <c r="R7" s="11" t="e">
        <f ca="1">IF(O7="",TRUE,IF(OR(O7&lt;P7,O7&gt;Q7),FALSE,TRUE))</f>
        <v>#N/A</v>
      </c>
      <c r="S7" s="11" t="e">
        <f ca="1">S6-S5</f>
        <v>#N/A</v>
      </c>
      <c r="T7" s="14" t="e">
        <f ca="1">IF(S7=1,T5+T6,3)</f>
        <v>#N/A</v>
      </c>
      <c r="U7" s="8" t="b">
        <f ca="1">IFERROR(S7&lt;=1,FALSE)</f>
        <v>0</v>
      </c>
    </row>
    <row r="8" spans="1:21" x14ac:dyDescent="0.25">
      <c r="A8" s="239" t="str">
        <f t="shared" ref="A8" ca="1" si="10">IF(J8="ü",IF(ISNUMBER(A5),A5+1,1),"")</f>
        <v/>
      </c>
      <c r="B8" s="105"/>
      <c r="C8" s="106"/>
      <c r="D8" s="106"/>
      <c r="E8" s="106"/>
      <c r="F8" s="102"/>
      <c r="G8" s="18" t="str">
        <f t="shared" ca="1" si="0"/>
        <v/>
      </c>
      <c r="H8" s="242" t="str">
        <f t="shared" ref="H8" ca="1" si="11">IF(J8="ü","Dui Lian","")</f>
        <v/>
      </c>
      <c r="I8" s="242" t="str">
        <f t="shared" ref="I8" ca="1" si="12">IF(J8="ü",IF(OR(G8="Poussins",G8="Pupilles",G8="Benjamins"),"Coupe de France","Championnat de France"),"")</f>
        <v/>
      </c>
      <c r="J8" s="245" t="str">
        <f t="shared" ref="J8" ca="1" si="13">IF(AND(IF(AND(L10:N10),L8:N10,IF(K10=1,L8:N9,FALSE)),U9:U10),"ü","û")</f>
        <v>û</v>
      </c>
      <c r="K8" s="16">
        <f t="shared" ca="1" si="1"/>
        <v>1</v>
      </c>
      <c r="L8" s="16" t="b">
        <f t="shared" ca="1" si="2"/>
        <v>0</v>
      </c>
      <c r="M8" s="16" t="b">
        <f>IF(LEN(D8)=9,AND(IFERROR(VALUE(LEFT(D8,8))&gt;0,FALSE),ISTEXT(RIGHT(D8,1))),FALSE)</f>
        <v>0</v>
      </c>
      <c r="N8" s="17" t="b">
        <f t="shared" ca="1" si="3"/>
        <v>0</v>
      </c>
      <c r="O8" s="11" t="e">
        <f t="shared" ca="1" si="8"/>
        <v>#N/A</v>
      </c>
      <c r="P8" s="11" t="e">
        <f ca="1">IF(O8=1,1,IF(O8=8,7,O8-1))-1</f>
        <v>#N/A</v>
      </c>
      <c r="Q8" s="11" t="e">
        <f ca="1">IF(O8=1,2,IF(O8=8,8,O8+1))</f>
        <v>#N/A</v>
      </c>
      <c r="R8" s="11" t="e">
        <f ca="1">IF(OR(O8&lt;P8,O8&gt;Q8),FALSE,TRUE)</f>
        <v>#N/A</v>
      </c>
      <c r="S8" s="11" t="e">
        <f ca="1">IF(L10,MIN(O8:O10),MIN(O8:O9))</f>
        <v>#N/A</v>
      </c>
      <c r="T8" s="12">
        <f ca="1">COUNTIF(O8:O10,S8)</f>
        <v>3</v>
      </c>
      <c r="U8" s="11"/>
    </row>
    <row r="9" spans="1:21" x14ac:dyDescent="0.25">
      <c r="A9" s="240"/>
      <c r="B9" s="107"/>
      <c r="C9" s="108"/>
      <c r="D9" s="108"/>
      <c r="E9" s="108"/>
      <c r="F9" s="103"/>
      <c r="G9" s="5" t="str">
        <f t="shared" ca="1" si="0"/>
        <v/>
      </c>
      <c r="H9" s="243"/>
      <c r="I9" s="243"/>
      <c r="J9" s="246"/>
      <c r="K9" s="16">
        <f t="shared" ca="1" si="1"/>
        <v>1</v>
      </c>
      <c r="L9" s="16" t="b">
        <f t="shared" ca="1" si="2"/>
        <v>0</v>
      </c>
      <c r="M9" s="16" t="b">
        <f>IF(LEN(D9)=9,AND(IFERROR(VALUE(LEFT(D9,8))&gt;0,FALSE),ISTEXT(RIGHT(D9,1))),FALSE)</f>
        <v>0</v>
      </c>
      <c r="N9" s="17" t="b">
        <f t="shared" ca="1" si="3"/>
        <v>0</v>
      </c>
      <c r="O9" s="11" t="e">
        <f t="shared" ca="1" si="8"/>
        <v>#N/A</v>
      </c>
      <c r="P9" s="11" t="e">
        <f ca="1">IF(O8=O9,P8,MAX(O8:O9)-1)</f>
        <v>#N/A</v>
      </c>
      <c r="Q9" s="11" t="e">
        <f ca="1">MAX(O8:O9)</f>
        <v>#N/A</v>
      </c>
      <c r="R9" s="11" t="e">
        <f t="shared" ref="R9" ca="1" si="14">IF(OR(O9&lt;P9,O9&gt;Q9),FALSE,TRUE)</f>
        <v>#N/A</v>
      </c>
      <c r="S9" s="11" t="e">
        <f ca="1">IF(L10,MAX(O8:O10),MAX(O8:O9))</f>
        <v>#N/A</v>
      </c>
      <c r="T9" s="12">
        <f ca="1">COUNTIF(O8:O10,S9)</f>
        <v>3</v>
      </c>
      <c r="U9" s="11" t="b">
        <f ca="1">(T9&gt;=COUNT(O8:O10)-1)</f>
        <v>1</v>
      </c>
    </row>
    <row r="10" spans="1:21" ht="15.75" thickBot="1" x14ac:dyDescent="0.3">
      <c r="A10" s="241"/>
      <c r="B10" s="109"/>
      <c r="C10" s="110"/>
      <c r="D10" s="110"/>
      <c r="E10" s="110"/>
      <c r="F10" s="104"/>
      <c r="G10" s="19" t="str">
        <f t="shared" ca="1" si="0"/>
        <v/>
      </c>
      <c r="H10" s="244"/>
      <c r="I10" s="244"/>
      <c r="J10" s="247"/>
      <c r="K10" s="16">
        <f t="shared" ca="1" si="1"/>
        <v>1</v>
      </c>
      <c r="L10" s="16" t="b">
        <f t="shared" ca="1" si="2"/>
        <v>0</v>
      </c>
      <c r="M10" s="16" t="b">
        <f ca="1">IF(K10=0,TRUE,IF(LEN(D10)=9,AND(IFERROR(VALUE(LEFT(D10,8))&gt;0,FALSE),ISTEXT(RIGHT(D10,1))),FALSE))</f>
        <v>0</v>
      </c>
      <c r="N10" s="17" t="b">
        <f t="shared" ca="1" si="3"/>
        <v>0</v>
      </c>
      <c r="O10" s="11" t="e">
        <f t="shared" ca="1" si="8"/>
        <v>#N/A</v>
      </c>
      <c r="P10" s="11" t="e">
        <f ca="1">IF(O9=O10,P9,MAX(O8:O10)-1)</f>
        <v>#N/A</v>
      </c>
      <c r="Q10" s="11" t="e">
        <f ca="1">MAX(O8:O10)</f>
        <v>#N/A</v>
      </c>
      <c r="R10" s="11" t="e">
        <f ca="1">IF(O10="",TRUE,IF(OR(O10&lt;P10,O10&gt;Q10),FALSE,TRUE))</f>
        <v>#N/A</v>
      </c>
      <c r="S10" s="11" t="e">
        <f ca="1">S9-S8</f>
        <v>#N/A</v>
      </c>
      <c r="T10" s="14" t="e">
        <f ca="1">IF(S10=1,T8+T9,3)</f>
        <v>#N/A</v>
      </c>
      <c r="U10" s="8" t="b">
        <f ca="1">IFERROR(S10&lt;=1,FALSE)</f>
        <v>0</v>
      </c>
    </row>
    <row r="11" spans="1:21" x14ac:dyDescent="0.25">
      <c r="A11" s="239" t="str">
        <f t="shared" ref="A11" ca="1" si="15">IF(J11="ü",IF(ISNUMBER(A8),A8+1,1),"")</f>
        <v/>
      </c>
      <c r="B11" s="105"/>
      <c r="C11" s="106"/>
      <c r="D11" s="106"/>
      <c r="E11" s="106"/>
      <c r="F11" s="102"/>
      <c r="G11" s="18" t="str">
        <f t="shared" ca="1" si="0"/>
        <v/>
      </c>
      <c r="H11" s="242" t="str">
        <f t="shared" ref="H11" ca="1" si="16">IF(J11="ü","Dui Lian","")</f>
        <v/>
      </c>
      <c r="I11" s="242" t="str">
        <f t="shared" ref="I11" ca="1" si="17">IF(J11="ü",IF(OR(G11="Poussins",G11="Pupilles",G11="Benjamins"),"Coupe de France","Championnat de France"),"")</f>
        <v/>
      </c>
      <c r="J11" s="245" t="str">
        <f t="shared" ref="J11" ca="1" si="18">IF(AND(IF(AND(L13:N13),L11:N13,IF(K13=1,L11:N12,FALSE)),U12:U13),"ü","û")</f>
        <v>û</v>
      </c>
      <c r="K11" s="16">
        <f t="shared" ca="1" si="1"/>
        <v>1</v>
      </c>
      <c r="L11" s="16" t="b">
        <f t="shared" ca="1" si="2"/>
        <v>0</v>
      </c>
      <c r="M11" s="16" t="b">
        <f>IF(LEN(D11)=9,AND(IFERROR(VALUE(LEFT(D11,8))&gt;0,FALSE),ISTEXT(RIGHT(D11,1))),FALSE)</f>
        <v>0</v>
      </c>
      <c r="N11" s="17" t="b">
        <f t="shared" ca="1" si="3"/>
        <v>0</v>
      </c>
      <c r="O11" s="11" t="e">
        <f t="shared" ca="1" si="8"/>
        <v>#N/A</v>
      </c>
      <c r="P11" s="11" t="e">
        <f ca="1">IF(O11=1,1,IF(O11=8,7,O11-1))-1</f>
        <v>#N/A</v>
      </c>
      <c r="Q11" s="11" t="e">
        <f ca="1">IF(O11=1,2,IF(O11=8,8,O11+1))</f>
        <v>#N/A</v>
      </c>
      <c r="R11" s="11" t="e">
        <f ca="1">IF(OR(O11&lt;P11,O11&gt;Q11),FALSE,TRUE)</f>
        <v>#N/A</v>
      </c>
      <c r="S11" s="11" t="e">
        <f ca="1">IF(L13,MIN(O11:O13),MIN(O11:O12))</f>
        <v>#N/A</v>
      </c>
      <c r="T11" s="12">
        <f ca="1">COUNTIF(O11:O13,S11)</f>
        <v>3</v>
      </c>
      <c r="U11" s="11"/>
    </row>
    <row r="12" spans="1:21" x14ac:dyDescent="0.25">
      <c r="A12" s="240"/>
      <c r="B12" s="107"/>
      <c r="C12" s="108"/>
      <c r="D12" s="108"/>
      <c r="E12" s="108"/>
      <c r="F12" s="103"/>
      <c r="G12" s="5" t="str">
        <f t="shared" ca="1" si="0"/>
        <v/>
      </c>
      <c r="H12" s="243"/>
      <c r="I12" s="243"/>
      <c r="J12" s="246"/>
      <c r="K12" s="16">
        <f t="shared" ca="1" si="1"/>
        <v>1</v>
      </c>
      <c r="L12" s="16" t="b">
        <f t="shared" ca="1" si="2"/>
        <v>0</v>
      </c>
      <c r="M12" s="16" t="b">
        <f>IF(LEN(D12)=9,AND(IFERROR(VALUE(LEFT(D12,8))&gt;0,FALSE),ISTEXT(RIGHT(D12,1))),FALSE)</f>
        <v>0</v>
      </c>
      <c r="N12" s="17" t="b">
        <f t="shared" ca="1" si="3"/>
        <v>0</v>
      </c>
      <c r="O12" s="11" t="e">
        <f t="shared" ca="1" si="8"/>
        <v>#N/A</v>
      </c>
      <c r="P12" s="11" t="e">
        <f ca="1">IF(O11=O12,P11,MAX(O11:O12)-1)</f>
        <v>#N/A</v>
      </c>
      <c r="Q12" s="11" t="e">
        <f ca="1">MAX(O11:O12)</f>
        <v>#N/A</v>
      </c>
      <c r="R12" s="11" t="e">
        <f t="shared" ref="R12" ca="1" si="19">IF(OR(O12&lt;P12,O12&gt;Q12),FALSE,TRUE)</f>
        <v>#N/A</v>
      </c>
      <c r="S12" s="11" t="e">
        <f ca="1">IF(L13,MAX(O11:O13),MAX(O11:O12))</f>
        <v>#N/A</v>
      </c>
      <c r="T12" s="12">
        <f ca="1">COUNTIF(O11:O13,S12)</f>
        <v>3</v>
      </c>
      <c r="U12" s="11" t="b">
        <f ca="1">(T12&gt;=COUNT(O11:O13)-1)</f>
        <v>1</v>
      </c>
    </row>
    <row r="13" spans="1:21" ht="15.75" thickBot="1" x14ac:dyDescent="0.3">
      <c r="A13" s="241"/>
      <c r="B13" s="109"/>
      <c r="C13" s="110"/>
      <c r="D13" s="110"/>
      <c r="E13" s="110"/>
      <c r="F13" s="104"/>
      <c r="G13" s="19" t="str">
        <f t="shared" ca="1" si="0"/>
        <v/>
      </c>
      <c r="H13" s="244"/>
      <c r="I13" s="244"/>
      <c r="J13" s="247"/>
      <c r="K13" s="16">
        <f t="shared" ca="1" si="1"/>
        <v>1</v>
      </c>
      <c r="L13" s="16" t="b">
        <f t="shared" ca="1" si="2"/>
        <v>0</v>
      </c>
      <c r="M13" s="16" t="b">
        <f ca="1">IF(K13=0,TRUE,IF(LEN(D13)=9,AND(IFERROR(VALUE(LEFT(D13,8))&gt;0,FALSE),ISTEXT(RIGHT(D13,1))),FALSE))</f>
        <v>0</v>
      </c>
      <c r="N13" s="17" t="b">
        <f t="shared" ca="1" si="3"/>
        <v>0</v>
      </c>
      <c r="O13" s="11" t="e">
        <f t="shared" ca="1" si="8"/>
        <v>#N/A</v>
      </c>
      <c r="P13" s="11" t="e">
        <f ca="1">IF(O12=O13,P12,MAX(O11:O13)-1)</f>
        <v>#N/A</v>
      </c>
      <c r="Q13" s="11" t="e">
        <f ca="1">MAX(O11:O13)</f>
        <v>#N/A</v>
      </c>
      <c r="R13" s="11" t="e">
        <f ca="1">IF(O13="",TRUE,IF(OR(O13&lt;P13,O13&gt;Q13),FALSE,TRUE))</f>
        <v>#N/A</v>
      </c>
      <c r="S13" s="11" t="e">
        <f ca="1">S12-S11</f>
        <v>#N/A</v>
      </c>
      <c r="T13" s="14" t="e">
        <f ca="1">IF(S13=1,T11+T12,3)</f>
        <v>#N/A</v>
      </c>
      <c r="U13" s="8" t="b">
        <f ca="1">IFERROR(S13&lt;=1,FALSE)</f>
        <v>0</v>
      </c>
    </row>
    <row r="14" spans="1:21" x14ac:dyDescent="0.25">
      <c r="A14" s="239" t="str">
        <f t="shared" ref="A14" ca="1" si="20">IF(J14="ü",IF(ISNUMBER(A11),A11+1,1),"")</f>
        <v/>
      </c>
      <c r="B14" s="105"/>
      <c r="C14" s="106"/>
      <c r="D14" s="106"/>
      <c r="E14" s="106"/>
      <c r="F14" s="102"/>
      <c r="G14" s="18" t="str">
        <f t="shared" ca="1" si="0"/>
        <v/>
      </c>
      <c r="H14" s="242" t="str">
        <f t="shared" ref="H14" ca="1" si="21">IF(J14="ü","Dui Lian","")</f>
        <v/>
      </c>
      <c r="I14" s="242" t="str">
        <f t="shared" ref="I14" ca="1" si="22">IF(J14="ü",IF(OR(G14="Poussins",G14="Pupilles",G14="Benjamins"),"Coupe de France","Championnat de France"),"")</f>
        <v/>
      </c>
      <c r="J14" s="245" t="str">
        <f t="shared" ref="J14" ca="1" si="23">IF(AND(IF(AND(L16:N16),L14:N16,IF(K16=1,L14:N15,FALSE)),U15:U16),"ü","û")</f>
        <v>û</v>
      </c>
      <c r="K14" s="16">
        <f t="shared" ca="1" si="1"/>
        <v>1</v>
      </c>
      <c r="L14" s="16" t="b">
        <f t="shared" ca="1" si="2"/>
        <v>0</v>
      </c>
      <c r="M14" s="16" t="b">
        <f>IF(LEN(D14)=9,AND(IFERROR(VALUE(LEFT(D14,8))&gt;0,FALSE),ISTEXT(RIGHT(D14,1))),FALSE)</f>
        <v>0</v>
      </c>
      <c r="N14" s="17" t="b">
        <f t="shared" ca="1" si="3"/>
        <v>0</v>
      </c>
      <c r="O14" s="11" t="e">
        <f t="shared" ca="1" si="8"/>
        <v>#N/A</v>
      </c>
      <c r="P14" s="11" t="e">
        <f ca="1">IF(O14=1,1,IF(O14=8,7,O14-1))-1</f>
        <v>#N/A</v>
      </c>
      <c r="Q14" s="11" t="e">
        <f ca="1">IF(O14=1,2,IF(O14=8,8,O14+1))</f>
        <v>#N/A</v>
      </c>
      <c r="R14" s="11" t="e">
        <f ca="1">IF(OR(O14&lt;P14,O14&gt;Q14),FALSE,TRUE)</f>
        <v>#N/A</v>
      </c>
      <c r="S14" s="11" t="e">
        <f ca="1">IF(L16,MIN(O14:O16),MIN(O14:O15))</f>
        <v>#N/A</v>
      </c>
      <c r="T14" s="12">
        <f ca="1">COUNTIF(O14:O16,S14)</f>
        <v>3</v>
      </c>
      <c r="U14" s="11"/>
    </row>
    <row r="15" spans="1:21" x14ac:dyDescent="0.25">
      <c r="A15" s="240"/>
      <c r="B15" s="107"/>
      <c r="C15" s="108"/>
      <c r="D15" s="108"/>
      <c r="E15" s="108"/>
      <c r="F15" s="103"/>
      <c r="G15" s="5" t="str">
        <f t="shared" ca="1" si="0"/>
        <v/>
      </c>
      <c r="H15" s="243"/>
      <c r="I15" s="243"/>
      <c r="J15" s="246"/>
      <c r="K15" s="16">
        <f t="shared" ca="1" si="1"/>
        <v>1</v>
      </c>
      <c r="L15" s="16" t="b">
        <f t="shared" ca="1" si="2"/>
        <v>0</v>
      </c>
      <c r="M15" s="16" t="b">
        <f>IF(LEN(D15)=9,AND(IFERROR(VALUE(LEFT(D15,8))&gt;0,FALSE),ISTEXT(RIGHT(D15,1))),FALSE)</f>
        <v>0</v>
      </c>
      <c r="N15" s="17" t="b">
        <f t="shared" ca="1" si="3"/>
        <v>0</v>
      </c>
      <c r="O15" s="11" t="e">
        <f t="shared" ca="1" si="8"/>
        <v>#N/A</v>
      </c>
      <c r="P15" s="11" t="e">
        <f ca="1">IF(O14=O15,P14,MAX(O14:O15)-1)</f>
        <v>#N/A</v>
      </c>
      <c r="Q15" s="11" t="e">
        <f ca="1">MAX(O14:O15)</f>
        <v>#N/A</v>
      </c>
      <c r="R15" s="11" t="e">
        <f t="shared" ref="R15" ca="1" si="24">IF(OR(O15&lt;P15,O15&gt;Q15),FALSE,TRUE)</f>
        <v>#N/A</v>
      </c>
      <c r="S15" s="11" t="e">
        <f ca="1">IF(L16,MAX(O14:O16),MAX(O14:O15))</f>
        <v>#N/A</v>
      </c>
      <c r="T15" s="12">
        <f ca="1">COUNTIF(O14:O16,S15)</f>
        <v>3</v>
      </c>
      <c r="U15" s="11" t="b">
        <f ca="1">(T15&gt;=COUNT(O14:O16)-1)</f>
        <v>1</v>
      </c>
    </row>
    <row r="16" spans="1:21" ht="15.75" thickBot="1" x14ac:dyDescent="0.3">
      <c r="A16" s="241"/>
      <c r="B16" s="109"/>
      <c r="C16" s="110"/>
      <c r="D16" s="110"/>
      <c r="E16" s="110"/>
      <c r="F16" s="104"/>
      <c r="G16" s="19" t="str">
        <f t="shared" ca="1" si="0"/>
        <v/>
      </c>
      <c r="H16" s="244"/>
      <c r="I16" s="244"/>
      <c r="J16" s="247"/>
      <c r="K16" s="16">
        <f t="shared" ca="1" si="1"/>
        <v>1</v>
      </c>
      <c r="L16" s="16" t="b">
        <f t="shared" ca="1" si="2"/>
        <v>0</v>
      </c>
      <c r="M16" s="16" t="b">
        <f ca="1">IF(K16=0,TRUE,IF(LEN(D16)=9,AND(IFERROR(VALUE(LEFT(D16,8))&gt;0,FALSE),ISTEXT(RIGHT(D16,1))),FALSE))</f>
        <v>0</v>
      </c>
      <c r="N16" s="17" t="b">
        <f t="shared" ca="1" si="3"/>
        <v>0</v>
      </c>
      <c r="O16" s="11" t="e">
        <f t="shared" ca="1" si="8"/>
        <v>#N/A</v>
      </c>
      <c r="P16" s="11" t="e">
        <f ca="1">IF(O15=O16,P15,MAX(O14:O16)-1)</f>
        <v>#N/A</v>
      </c>
      <c r="Q16" s="11" t="e">
        <f ca="1">MAX(O14:O16)</f>
        <v>#N/A</v>
      </c>
      <c r="R16" s="11" t="e">
        <f ca="1">IF(O16="",TRUE,IF(OR(O16&lt;P16,O16&gt;Q16),FALSE,TRUE))</f>
        <v>#N/A</v>
      </c>
      <c r="S16" s="11" t="e">
        <f ca="1">S15-S14</f>
        <v>#N/A</v>
      </c>
      <c r="T16" s="14" t="e">
        <f ca="1">IF(S16=1,T14+T15,3)</f>
        <v>#N/A</v>
      </c>
      <c r="U16" s="8" t="b">
        <f ca="1">IFERROR(S16&lt;=1,FALSE)</f>
        <v>0</v>
      </c>
    </row>
    <row r="17" spans="1:21" x14ac:dyDescent="0.25">
      <c r="A17" s="239" t="str">
        <f t="shared" ref="A17" ca="1" si="25">IF(J17="ü",IF(ISNUMBER(A14),A14+1,1),"")</f>
        <v/>
      </c>
      <c r="B17" s="105"/>
      <c r="C17" s="106"/>
      <c r="D17" s="106"/>
      <c r="E17" s="106"/>
      <c r="F17" s="102"/>
      <c r="G17" s="18" t="str">
        <f t="shared" ca="1" si="0"/>
        <v/>
      </c>
      <c r="H17" s="242" t="str">
        <f t="shared" ref="H17" ca="1" si="26">IF(J17="ü","Dui Lian","")</f>
        <v/>
      </c>
      <c r="I17" s="242" t="str">
        <f t="shared" ref="I17" ca="1" si="27">IF(J17="ü",IF(OR(G17="Poussins",G17="Pupilles",G17="Benjamins"),"Coupe de France","Championnat de France"),"")</f>
        <v/>
      </c>
      <c r="J17" s="245" t="str">
        <f t="shared" ref="J17" ca="1" si="28">IF(AND(IF(AND(L19:N19),L17:N19,IF(K19=1,L17:N18,FALSE)),U18:U19),"ü","û")</f>
        <v>û</v>
      </c>
      <c r="K17" s="16">
        <f t="shared" ca="1" si="1"/>
        <v>1</v>
      </c>
      <c r="L17" s="16" t="b">
        <f t="shared" ca="1" si="2"/>
        <v>0</v>
      </c>
      <c r="M17" s="16" t="b">
        <f>IF(LEN(D17)=9,AND(IFERROR(VALUE(LEFT(D17,8))&gt;0,FALSE),ISTEXT(RIGHT(D17,1))),FALSE)</f>
        <v>0</v>
      </c>
      <c r="N17" s="17" t="b">
        <f t="shared" ca="1" si="3"/>
        <v>0</v>
      </c>
      <c r="O17" s="11" t="e">
        <f t="shared" ca="1" si="8"/>
        <v>#N/A</v>
      </c>
      <c r="P17" s="11" t="e">
        <f ca="1">IF(O17=1,1,IF(O17=8,7,O17-1))-1</f>
        <v>#N/A</v>
      </c>
      <c r="Q17" s="11" t="e">
        <f ca="1">IF(O17=1,2,IF(O17=8,8,O17+1))</f>
        <v>#N/A</v>
      </c>
      <c r="R17" s="11" t="e">
        <f ca="1">IF(OR(O17&lt;P17,O17&gt;Q17),FALSE,TRUE)</f>
        <v>#N/A</v>
      </c>
      <c r="S17" s="11" t="e">
        <f ca="1">IF(L19,MIN(O17:O19),MIN(O17:O18))</f>
        <v>#N/A</v>
      </c>
      <c r="T17" s="12">
        <f ca="1">COUNTIF(O17:O19,S17)</f>
        <v>3</v>
      </c>
      <c r="U17" s="11"/>
    </row>
    <row r="18" spans="1:21" x14ac:dyDescent="0.25">
      <c r="A18" s="240"/>
      <c r="B18" s="107"/>
      <c r="C18" s="108"/>
      <c r="D18" s="108"/>
      <c r="E18" s="108"/>
      <c r="F18" s="103"/>
      <c r="G18" s="5" t="str">
        <f t="shared" ca="1" si="0"/>
        <v/>
      </c>
      <c r="H18" s="243"/>
      <c r="I18" s="243"/>
      <c r="J18" s="246"/>
      <c r="K18" s="16">
        <f t="shared" ca="1" si="1"/>
        <v>1</v>
      </c>
      <c r="L18" s="16" t="b">
        <f t="shared" ca="1" si="2"/>
        <v>0</v>
      </c>
      <c r="M18" s="16" t="b">
        <f>IF(LEN(D18)=9,AND(IFERROR(VALUE(LEFT(D18,8))&gt;0,FALSE),ISTEXT(RIGHT(D18,1))),FALSE)</f>
        <v>0</v>
      </c>
      <c r="N18" s="17" t="b">
        <f t="shared" ca="1" si="3"/>
        <v>0</v>
      </c>
      <c r="O18" s="11" t="e">
        <f t="shared" ca="1" si="8"/>
        <v>#N/A</v>
      </c>
      <c r="P18" s="11" t="e">
        <f ca="1">IF(O17=O18,P17,MAX(O17:O18)-1)</f>
        <v>#N/A</v>
      </c>
      <c r="Q18" s="11" t="e">
        <f ca="1">MAX(O17:O18)</f>
        <v>#N/A</v>
      </c>
      <c r="R18" s="11" t="e">
        <f t="shared" ref="R18" ca="1" si="29">IF(OR(O18&lt;P18,O18&gt;Q18),FALSE,TRUE)</f>
        <v>#N/A</v>
      </c>
      <c r="S18" s="11" t="e">
        <f ca="1">IF(L19,MAX(O17:O19),MAX(O17:O18))</f>
        <v>#N/A</v>
      </c>
      <c r="T18" s="12">
        <f ca="1">COUNTIF(O17:O19,S18)</f>
        <v>3</v>
      </c>
      <c r="U18" s="11" t="b">
        <f ca="1">(T18&gt;=COUNT(O17:O19)-1)</f>
        <v>1</v>
      </c>
    </row>
    <row r="19" spans="1:21" ht="15.75" thickBot="1" x14ac:dyDescent="0.3">
      <c r="A19" s="241"/>
      <c r="B19" s="109"/>
      <c r="C19" s="110"/>
      <c r="D19" s="110"/>
      <c r="E19" s="110"/>
      <c r="F19" s="104"/>
      <c r="G19" s="19" t="str">
        <f t="shared" ca="1" si="0"/>
        <v/>
      </c>
      <c r="H19" s="244"/>
      <c r="I19" s="244"/>
      <c r="J19" s="247"/>
      <c r="K19" s="16">
        <f t="shared" ca="1" si="1"/>
        <v>1</v>
      </c>
      <c r="L19" s="16" t="b">
        <f t="shared" ca="1" si="2"/>
        <v>0</v>
      </c>
      <c r="M19" s="16" t="b">
        <f ca="1">IF(K19=0,TRUE,IF(LEN(D19)=9,AND(IFERROR(VALUE(LEFT(D19,8))&gt;0,FALSE),ISTEXT(RIGHT(D19,1))),FALSE))</f>
        <v>0</v>
      </c>
      <c r="N19" s="17" t="b">
        <f t="shared" ca="1" si="3"/>
        <v>0</v>
      </c>
      <c r="O19" s="11" t="e">
        <f t="shared" ca="1" si="8"/>
        <v>#N/A</v>
      </c>
      <c r="P19" s="11" t="e">
        <f ca="1">IF(O18=O19,P18,MAX(O17:O19)-1)</f>
        <v>#N/A</v>
      </c>
      <c r="Q19" s="11" t="e">
        <f ca="1">MAX(O17:O19)</f>
        <v>#N/A</v>
      </c>
      <c r="R19" s="11" t="e">
        <f ca="1">IF(O19="",TRUE,IF(OR(O19&lt;P19,O19&gt;Q19),FALSE,TRUE))</f>
        <v>#N/A</v>
      </c>
      <c r="S19" s="11" t="e">
        <f ca="1">S18-S17</f>
        <v>#N/A</v>
      </c>
      <c r="T19" s="14" t="e">
        <f ca="1">IF(S19=1,T17+T18,3)</f>
        <v>#N/A</v>
      </c>
      <c r="U19" s="8" t="b">
        <f ca="1">IFERROR(S19&lt;=1,FALSE)</f>
        <v>0</v>
      </c>
    </row>
    <row r="20" spans="1:21" x14ac:dyDescent="0.25">
      <c r="A20" s="239" t="str">
        <f t="shared" ref="A20" ca="1" si="30">IF(J20="ü",IF(ISNUMBER(A17),A17+1,1),"")</f>
        <v/>
      </c>
      <c r="B20" s="105"/>
      <c r="C20" s="106"/>
      <c r="D20" s="106"/>
      <c r="E20" s="106"/>
      <c r="F20" s="102"/>
      <c r="G20" s="18" t="str">
        <f t="shared" ca="1" si="0"/>
        <v/>
      </c>
      <c r="H20" s="242" t="str">
        <f t="shared" ref="H20" ca="1" si="31">IF(J20="ü","Dui Lian","")</f>
        <v/>
      </c>
      <c r="I20" s="242" t="str">
        <f t="shared" ref="I20" ca="1" si="32">IF(J20="ü",IF(OR(G20="Poussins",G20="Pupilles",G20="Benjamins"),"Coupe de France","Championnat de France"),"")</f>
        <v/>
      </c>
      <c r="J20" s="245" t="str">
        <f t="shared" ref="J20" ca="1" si="33">IF(AND(IF(AND(L22:N22),L20:N22,IF(K22=1,L20:N21,FALSE)),U21:U22),"ü","û")</f>
        <v>û</v>
      </c>
      <c r="K20" s="16">
        <f t="shared" ca="1" si="1"/>
        <v>1</v>
      </c>
      <c r="L20" s="16" t="b">
        <f t="shared" ca="1" si="2"/>
        <v>0</v>
      </c>
      <c r="M20" s="16" t="b">
        <f>IF(LEN(D20)=9,AND(IFERROR(VALUE(LEFT(D20,8))&gt;0,FALSE),ISTEXT(RIGHT(D20,1))),FALSE)</f>
        <v>0</v>
      </c>
      <c r="N20" s="17" t="b">
        <f t="shared" ca="1" si="3"/>
        <v>0</v>
      </c>
      <c r="O20" s="11" t="e">
        <f t="shared" ca="1" si="8"/>
        <v>#N/A</v>
      </c>
      <c r="P20" s="11" t="e">
        <f ca="1">IF(O20=1,1,IF(O20=8,7,O20-1))-1</f>
        <v>#N/A</v>
      </c>
      <c r="Q20" s="11" t="e">
        <f ca="1">IF(O20=1,2,IF(O20=8,8,O20+1))</f>
        <v>#N/A</v>
      </c>
      <c r="R20" s="11" t="e">
        <f ca="1">IF(OR(O20&lt;P20,O20&gt;Q20),FALSE,TRUE)</f>
        <v>#N/A</v>
      </c>
      <c r="S20" s="11" t="e">
        <f ca="1">IF(L22,MIN(O20:O22),MIN(O20:O21))</f>
        <v>#N/A</v>
      </c>
      <c r="T20" s="12">
        <f ca="1">COUNTIF(O20:O22,S20)</f>
        <v>3</v>
      </c>
      <c r="U20" s="11"/>
    </row>
    <row r="21" spans="1:21" x14ac:dyDescent="0.25">
      <c r="A21" s="240"/>
      <c r="B21" s="107"/>
      <c r="C21" s="108"/>
      <c r="D21" s="108"/>
      <c r="E21" s="108"/>
      <c r="F21" s="103"/>
      <c r="G21" s="5" t="str">
        <f t="shared" ca="1" si="0"/>
        <v/>
      </c>
      <c r="H21" s="243"/>
      <c r="I21" s="243"/>
      <c r="J21" s="246"/>
      <c r="K21" s="16">
        <f t="shared" ca="1" si="1"/>
        <v>1</v>
      </c>
      <c r="L21" s="16" t="b">
        <f t="shared" ca="1" si="2"/>
        <v>0</v>
      </c>
      <c r="M21" s="16" t="b">
        <f>IF(LEN(D21)=9,AND(IFERROR(VALUE(LEFT(D21,8))&gt;0,FALSE),ISTEXT(RIGHT(D21,1))),FALSE)</f>
        <v>0</v>
      </c>
      <c r="N21" s="17" t="b">
        <f t="shared" ca="1" si="3"/>
        <v>0</v>
      </c>
      <c r="O21" s="11" t="e">
        <f t="shared" ca="1" si="8"/>
        <v>#N/A</v>
      </c>
      <c r="P21" s="11" t="e">
        <f ca="1">IF(O20=O21,P20,MAX(O20:O21)-1)</f>
        <v>#N/A</v>
      </c>
      <c r="Q21" s="11" t="e">
        <f ca="1">MAX(O20:O21)</f>
        <v>#N/A</v>
      </c>
      <c r="R21" s="11" t="e">
        <f t="shared" ref="R21" ca="1" si="34">IF(OR(O21&lt;P21,O21&gt;Q21),FALSE,TRUE)</f>
        <v>#N/A</v>
      </c>
      <c r="S21" s="11" t="e">
        <f ca="1">IF(L22,MAX(O20:O22),MAX(O20:O21))</f>
        <v>#N/A</v>
      </c>
      <c r="T21" s="12">
        <f ca="1">COUNTIF(O20:O22,S21)</f>
        <v>3</v>
      </c>
      <c r="U21" s="11" t="b">
        <f ca="1">(T21&gt;=COUNT(O20:O22)-1)</f>
        <v>1</v>
      </c>
    </row>
    <row r="22" spans="1:21" ht="15.75" thickBot="1" x14ac:dyDescent="0.3">
      <c r="A22" s="241"/>
      <c r="B22" s="109"/>
      <c r="C22" s="110"/>
      <c r="D22" s="110"/>
      <c r="E22" s="110"/>
      <c r="F22" s="104"/>
      <c r="G22" s="19" t="str">
        <f t="shared" ca="1" si="0"/>
        <v/>
      </c>
      <c r="H22" s="244"/>
      <c r="I22" s="244"/>
      <c r="J22" s="247"/>
      <c r="K22" s="16">
        <f t="shared" ca="1" si="1"/>
        <v>1</v>
      </c>
      <c r="L22" s="16" t="b">
        <f t="shared" ca="1" si="2"/>
        <v>0</v>
      </c>
      <c r="M22" s="16" t="b">
        <f ca="1">IF(K22=0,TRUE,IF(LEN(D22)=9,AND(IFERROR(VALUE(LEFT(D22,8))&gt;0,FALSE),ISTEXT(RIGHT(D22,1))),FALSE))</f>
        <v>0</v>
      </c>
      <c r="N22" s="17" t="b">
        <f t="shared" ca="1" si="3"/>
        <v>0</v>
      </c>
      <c r="O22" s="11" t="e">
        <f t="shared" ca="1" si="8"/>
        <v>#N/A</v>
      </c>
      <c r="P22" s="11" t="e">
        <f ca="1">IF(O21=O22,P21,MAX(O20:O22)-1)</f>
        <v>#N/A</v>
      </c>
      <c r="Q22" s="11" t="e">
        <f ca="1">MAX(O20:O22)</f>
        <v>#N/A</v>
      </c>
      <c r="R22" s="11" t="e">
        <f ca="1">IF(O22="",TRUE,IF(OR(O22&lt;P22,O22&gt;Q22),FALSE,TRUE))</f>
        <v>#N/A</v>
      </c>
      <c r="S22" s="11" t="e">
        <f ca="1">S21-S20</f>
        <v>#N/A</v>
      </c>
      <c r="T22" s="14" t="e">
        <f ca="1">IF(S22=1,T20+T21,3)</f>
        <v>#N/A</v>
      </c>
      <c r="U22" s="8" t="b">
        <f ca="1">IFERROR(S22&lt;=1,FALSE)</f>
        <v>0</v>
      </c>
    </row>
    <row r="23" spans="1:21" x14ac:dyDescent="0.25">
      <c r="A23" s="239" t="str">
        <f t="shared" ref="A23" ca="1" si="35">IF(J23="ü",IF(ISNUMBER(A20),A20+1,1),"")</f>
        <v/>
      </c>
      <c r="B23" s="105"/>
      <c r="C23" s="106"/>
      <c r="D23" s="106"/>
      <c r="E23" s="106"/>
      <c r="F23" s="102"/>
      <c r="G23" s="18" t="str">
        <f t="shared" ca="1" si="0"/>
        <v/>
      </c>
      <c r="H23" s="242" t="str">
        <f t="shared" ref="H23" ca="1" si="36">IF(J23="ü","Dui Lian","")</f>
        <v/>
      </c>
      <c r="I23" s="242" t="str">
        <f t="shared" ref="I23" ca="1" si="37">IF(J23="ü",IF(OR(G23="Poussins",G23="Pupilles",G23="Benjamins"),"Coupe de France","Championnat de France"),"")</f>
        <v/>
      </c>
      <c r="J23" s="245" t="str">
        <f t="shared" ref="J23" ca="1" si="38">IF(AND(IF(AND(L25:N25),L23:N25,IF(K25=1,L23:N24,FALSE)),U24:U25),"ü","û")</f>
        <v>û</v>
      </c>
      <c r="K23" s="16">
        <f t="shared" ca="1" si="1"/>
        <v>1</v>
      </c>
      <c r="L23" s="16" t="b">
        <f t="shared" ca="1" si="2"/>
        <v>0</v>
      </c>
      <c r="M23" s="16" t="b">
        <f>IF(LEN(D23)=9,AND(IFERROR(VALUE(LEFT(D23,8))&gt;0,FALSE),ISTEXT(RIGHT(D23,1))),FALSE)</f>
        <v>0</v>
      </c>
      <c r="N23" s="17" t="b">
        <f t="shared" ca="1" si="3"/>
        <v>0</v>
      </c>
      <c r="O23" s="11" t="e">
        <f t="shared" ca="1" si="8"/>
        <v>#N/A</v>
      </c>
      <c r="P23" s="11" t="e">
        <f ca="1">IF(O23=1,1,IF(O23=8,7,O23-1))-1</f>
        <v>#N/A</v>
      </c>
      <c r="Q23" s="11" t="e">
        <f ca="1">IF(O23=1,2,IF(O23=8,8,O23+1))</f>
        <v>#N/A</v>
      </c>
      <c r="R23" s="11" t="e">
        <f ca="1">IF(OR(O23&lt;P23,O23&gt;Q23),FALSE,TRUE)</f>
        <v>#N/A</v>
      </c>
      <c r="S23" s="11" t="e">
        <f ca="1">IF(L25,MIN(O23:O25),MIN(O23:O24))</f>
        <v>#N/A</v>
      </c>
      <c r="T23" s="12">
        <f ca="1">COUNTIF(O23:O25,S23)</f>
        <v>3</v>
      </c>
      <c r="U23" s="11"/>
    </row>
    <row r="24" spans="1:21" x14ac:dyDescent="0.25">
      <c r="A24" s="240"/>
      <c r="B24" s="107"/>
      <c r="C24" s="108"/>
      <c r="D24" s="108"/>
      <c r="E24" s="108"/>
      <c r="F24" s="103"/>
      <c r="G24" s="5" t="str">
        <f t="shared" ca="1" si="0"/>
        <v/>
      </c>
      <c r="H24" s="243"/>
      <c r="I24" s="243"/>
      <c r="J24" s="246"/>
      <c r="K24" s="16">
        <f t="shared" ca="1" si="1"/>
        <v>1</v>
      </c>
      <c r="L24" s="16" t="b">
        <f t="shared" ca="1" si="2"/>
        <v>0</v>
      </c>
      <c r="M24" s="16" t="b">
        <f>IF(LEN(D24)=9,AND(IFERROR(VALUE(LEFT(D24,8))&gt;0,FALSE),ISTEXT(RIGHT(D24,1))),FALSE)</f>
        <v>0</v>
      </c>
      <c r="N24" s="17" t="b">
        <f t="shared" ca="1" si="3"/>
        <v>0</v>
      </c>
      <c r="O24" s="11" t="e">
        <f t="shared" ca="1" si="8"/>
        <v>#N/A</v>
      </c>
      <c r="P24" s="11" t="e">
        <f ca="1">IF(O23=O24,P23,MAX(O23:O24)-1)</f>
        <v>#N/A</v>
      </c>
      <c r="Q24" s="11" t="e">
        <f ca="1">MAX(O23:O24)</f>
        <v>#N/A</v>
      </c>
      <c r="R24" s="11" t="e">
        <f t="shared" ref="R24" ca="1" si="39">IF(OR(O24&lt;P24,O24&gt;Q24),FALSE,TRUE)</f>
        <v>#N/A</v>
      </c>
      <c r="S24" s="11" t="e">
        <f ca="1">IF(L25,MAX(O23:O25),MAX(O23:O24))</f>
        <v>#N/A</v>
      </c>
      <c r="T24" s="12">
        <f ca="1">COUNTIF(O23:O25,S24)</f>
        <v>3</v>
      </c>
      <c r="U24" s="11" t="b">
        <f ca="1">(T24&gt;=COUNT(O23:O25)-1)</f>
        <v>1</v>
      </c>
    </row>
    <row r="25" spans="1:21" ht="15.75" thickBot="1" x14ac:dyDescent="0.3">
      <c r="A25" s="241"/>
      <c r="B25" s="109"/>
      <c r="C25" s="110"/>
      <c r="D25" s="110"/>
      <c r="E25" s="110"/>
      <c r="F25" s="104"/>
      <c r="G25" s="19" t="str">
        <f t="shared" ca="1" si="0"/>
        <v/>
      </c>
      <c r="H25" s="244"/>
      <c r="I25" s="244"/>
      <c r="J25" s="247"/>
      <c r="K25" s="16">
        <f t="shared" ca="1" si="1"/>
        <v>1</v>
      </c>
      <c r="L25" s="16" t="b">
        <f t="shared" ca="1" si="2"/>
        <v>0</v>
      </c>
      <c r="M25" s="16" t="b">
        <f ca="1">IF(K25=0,TRUE,IF(LEN(D25)=9,AND(IFERROR(VALUE(LEFT(D25,8))&gt;0,FALSE),ISTEXT(RIGHT(D25,1))),FALSE))</f>
        <v>0</v>
      </c>
      <c r="N25" s="17" t="b">
        <f t="shared" ca="1" si="3"/>
        <v>0</v>
      </c>
      <c r="O25" s="11" t="e">
        <f t="shared" ca="1" si="8"/>
        <v>#N/A</v>
      </c>
      <c r="P25" s="11" t="e">
        <f ca="1">IF(O24=O25,P24,MAX(O23:O25)-1)</f>
        <v>#N/A</v>
      </c>
      <c r="Q25" s="11" t="e">
        <f ca="1">MAX(O23:O25)</f>
        <v>#N/A</v>
      </c>
      <c r="R25" s="11" t="e">
        <f ca="1">IF(O25="",TRUE,IF(OR(O25&lt;P25,O25&gt;Q25),FALSE,TRUE))</f>
        <v>#N/A</v>
      </c>
      <c r="S25" s="11" t="e">
        <f ca="1">S24-S23</f>
        <v>#N/A</v>
      </c>
      <c r="T25" s="14" t="e">
        <f ca="1">IF(S25=1,T23+T24,3)</f>
        <v>#N/A</v>
      </c>
      <c r="U25" s="8" t="b">
        <f ca="1">IFERROR(S25&lt;=1,FALSE)</f>
        <v>0</v>
      </c>
    </row>
    <row r="26" spans="1:21" x14ac:dyDescent="0.25">
      <c r="A26" s="239" t="str">
        <f t="shared" ref="A26" ca="1" si="40">IF(J26="ü",IF(ISNUMBER(A23),A23+1,1),"")</f>
        <v/>
      </c>
      <c r="B26" s="105"/>
      <c r="C26" s="106"/>
      <c r="D26" s="106"/>
      <c r="E26" s="106"/>
      <c r="F26" s="102"/>
      <c r="G26" s="18" t="str">
        <f t="shared" ca="1" si="0"/>
        <v/>
      </c>
      <c r="H26" s="242" t="str">
        <f t="shared" ref="H26" ca="1" si="41">IF(J26="ü","Dui Lian","")</f>
        <v/>
      </c>
      <c r="I26" s="242" t="str">
        <f t="shared" ref="I26" ca="1" si="42">IF(J26="ü",IF(OR(G26="Poussins",G26="Pupilles",G26="Benjamins"),"Coupe de France","Championnat de France"),"")</f>
        <v/>
      </c>
      <c r="J26" s="245" t="str">
        <f t="shared" ref="J26" ca="1" si="43">IF(AND(IF(AND(L28:N28),L26:N28,IF(K28=1,L26:N27,FALSE)),U27:U28),"ü","û")</f>
        <v>û</v>
      </c>
      <c r="K26" s="16">
        <f t="shared" ca="1" si="1"/>
        <v>1</v>
      </c>
      <c r="L26" s="16" t="b">
        <f t="shared" ca="1" si="2"/>
        <v>0</v>
      </c>
      <c r="M26" s="16" t="b">
        <f>IF(LEN(D26)=9,AND(IFERROR(VALUE(LEFT(D26,8))&gt;0,FALSE),ISTEXT(RIGHT(D26,1))),FALSE)</f>
        <v>0</v>
      </c>
      <c r="N26" s="17" t="b">
        <f t="shared" ca="1" si="3"/>
        <v>0</v>
      </c>
      <c r="O26" s="11" t="e">
        <f t="shared" ca="1" si="8"/>
        <v>#N/A</v>
      </c>
      <c r="P26" s="11" t="e">
        <f ca="1">IF(O26=1,1,IF(O26=8,7,O26-1))-1</f>
        <v>#N/A</v>
      </c>
      <c r="Q26" s="11" t="e">
        <f ca="1">IF(O26=1,2,IF(O26=8,8,O26+1))</f>
        <v>#N/A</v>
      </c>
      <c r="R26" s="11" t="e">
        <f ca="1">IF(OR(O26&lt;P26,O26&gt;Q26),FALSE,TRUE)</f>
        <v>#N/A</v>
      </c>
      <c r="S26" s="11" t="e">
        <f ca="1">IF(L28,MIN(O26:O28),MIN(O26:O27))</f>
        <v>#N/A</v>
      </c>
      <c r="T26" s="12">
        <f ca="1">COUNTIF(O26:O28,S26)</f>
        <v>3</v>
      </c>
      <c r="U26" s="11"/>
    </row>
    <row r="27" spans="1:21" x14ac:dyDescent="0.25">
      <c r="A27" s="240"/>
      <c r="B27" s="107"/>
      <c r="C27" s="108"/>
      <c r="D27" s="108"/>
      <c r="E27" s="108"/>
      <c r="F27" s="103"/>
      <c r="G27" s="5" t="str">
        <f t="shared" ca="1" si="0"/>
        <v/>
      </c>
      <c r="H27" s="243"/>
      <c r="I27" s="243"/>
      <c r="J27" s="246"/>
      <c r="K27" s="16">
        <f t="shared" ca="1" si="1"/>
        <v>1</v>
      </c>
      <c r="L27" s="16" t="b">
        <f t="shared" ca="1" si="2"/>
        <v>0</v>
      </c>
      <c r="M27" s="16" t="b">
        <f>IF(LEN(D27)=9,AND(IFERROR(VALUE(LEFT(D27,8))&gt;0,FALSE),ISTEXT(RIGHT(D27,1))),FALSE)</f>
        <v>0</v>
      </c>
      <c r="N27" s="17" t="b">
        <f t="shared" ca="1" si="3"/>
        <v>0</v>
      </c>
      <c r="O27" s="11" t="e">
        <f t="shared" ca="1" si="8"/>
        <v>#N/A</v>
      </c>
      <c r="P27" s="11" t="e">
        <f ca="1">IF(O26=O27,P26,MAX(O26:O27)-1)</f>
        <v>#N/A</v>
      </c>
      <c r="Q27" s="11" t="e">
        <f ca="1">MAX(O26:O27)</f>
        <v>#N/A</v>
      </c>
      <c r="R27" s="11" t="e">
        <f t="shared" ref="R27" ca="1" si="44">IF(OR(O27&lt;P27,O27&gt;Q27),FALSE,TRUE)</f>
        <v>#N/A</v>
      </c>
      <c r="S27" s="11" t="e">
        <f ca="1">IF(L28,MAX(O26:O28),MAX(O26:O27))</f>
        <v>#N/A</v>
      </c>
      <c r="T27" s="12">
        <f ca="1">COUNTIF(O26:O28,S27)</f>
        <v>3</v>
      </c>
      <c r="U27" s="11" t="b">
        <f ca="1">(T27&gt;=COUNT(O26:O28)-1)</f>
        <v>1</v>
      </c>
    </row>
    <row r="28" spans="1:21" ht="15.75" thickBot="1" x14ac:dyDescent="0.3">
      <c r="A28" s="241"/>
      <c r="B28" s="109"/>
      <c r="C28" s="110"/>
      <c r="D28" s="110"/>
      <c r="E28" s="110"/>
      <c r="F28" s="104"/>
      <c r="G28" s="19" t="str">
        <f t="shared" ca="1" si="0"/>
        <v/>
      </c>
      <c r="H28" s="244"/>
      <c r="I28" s="244"/>
      <c r="J28" s="247"/>
      <c r="K28" s="16">
        <f t="shared" ca="1" si="1"/>
        <v>1</v>
      </c>
      <c r="L28" s="16" t="b">
        <f t="shared" ca="1" si="2"/>
        <v>0</v>
      </c>
      <c r="M28" s="16" t="b">
        <f ca="1">IF(K28=0,TRUE,IF(LEN(D28)=9,AND(IFERROR(VALUE(LEFT(D28,8))&gt;0,FALSE),ISTEXT(RIGHT(D28,1))),FALSE))</f>
        <v>0</v>
      </c>
      <c r="N28" s="17" t="b">
        <f t="shared" ca="1" si="3"/>
        <v>0</v>
      </c>
      <c r="O28" s="11" t="e">
        <f t="shared" ca="1" si="8"/>
        <v>#N/A</v>
      </c>
      <c r="P28" s="11" t="e">
        <f ca="1">IF(O27=O28,P27,MAX(O26:O28)-1)</f>
        <v>#N/A</v>
      </c>
      <c r="Q28" s="11" t="e">
        <f ca="1">MAX(O26:O28)</f>
        <v>#N/A</v>
      </c>
      <c r="R28" s="11" t="e">
        <f ca="1">IF(O28="",TRUE,IF(OR(O28&lt;P28,O28&gt;Q28),FALSE,TRUE))</f>
        <v>#N/A</v>
      </c>
      <c r="S28" s="11" t="e">
        <f ca="1">S27-S26</f>
        <v>#N/A</v>
      </c>
      <c r="T28" s="14" t="e">
        <f ca="1">IF(S28=1,T26+T27,3)</f>
        <v>#N/A</v>
      </c>
      <c r="U28" s="8" t="b">
        <f ca="1">IFERROR(S28&lt;=1,FALSE)</f>
        <v>0</v>
      </c>
    </row>
    <row r="29" spans="1:21" x14ac:dyDescent="0.25">
      <c r="A29" s="239" t="str">
        <f t="shared" ref="A29" ca="1" si="45">IF(J29="ü",IF(ISNUMBER(A26),A26+1,1),"")</f>
        <v/>
      </c>
      <c r="B29" s="105"/>
      <c r="C29" s="106"/>
      <c r="D29" s="106"/>
      <c r="E29" s="106"/>
      <c r="F29" s="102"/>
      <c r="G29" s="18" t="str">
        <f t="shared" ca="1" si="0"/>
        <v/>
      </c>
      <c r="H29" s="242" t="str">
        <f t="shared" ref="H29" ca="1" si="46">IF(J29="ü","Dui Lian","")</f>
        <v/>
      </c>
      <c r="I29" s="242" t="str">
        <f t="shared" ref="I29" ca="1" si="47">IF(J29="ü",IF(OR(G29="Poussins",G29="Pupilles",G29="Benjamins"),"Coupe de France","Championnat de France"),"")</f>
        <v/>
      </c>
      <c r="J29" s="245" t="str">
        <f t="shared" ref="J29" ca="1" si="48">IF(AND(IF(AND(L31:N31),L29:N31,IF(K31=1,L29:N30,FALSE)),U30:U31),"ü","û")</f>
        <v>û</v>
      </c>
      <c r="K29" s="16">
        <f t="shared" ca="1" si="1"/>
        <v>1</v>
      </c>
      <c r="L29" s="16" t="b">
        <f t="shared" ca="1" si="2"/>
        <v>0</v>
      </c>
      <c r="M29" s="16" t="b">
        <f>IF(LEN(D29)=9,AND(IFERROR(VALUE(LEFT(D29,8))&gt;0,FALSE),ISTEXT(RIGHT(D29,1))),FALSE)</f>
        <v>0</v>
      </c>
      <c r="N29" s="17" t="b">
        <f t="shared" ca="1" si="3"/>
        <v>0</v>
      </c>
      <c r="O29" s="11" t="e">
        <f t="shared" ca="1" si="8"/>
        <v>#N/A</v>
      </c>
      <c r="P29" s="11" t="e">
        <f ca="1">IF(O29=1,1,IF(O29=8,7,O29-1))-1</f>
        <v>#N/A</v>
      </c>
      <c r="Q29" s="11" t="e">
        <f ca="1">IF(O29=1,2,IF(O29=8,8,O29+1))</f>
        <v>#N/A</v>
      </c>
      <c r="R29" s="11" t="e">
        <f ca="1">IF(OR(O29&lt;P29,O29&gt;Q29),FALSE,TRUE)</f>
        <v>#N/A</v>
      </c>
      <c r="S29" s="11" t="e">
        <f ca="1">IF(L31,MIN(O29:O31),MIN(O29:O30))</f>
        <v>#N/A</v>
      </c>
      <c r="T29" s="12">
        <f ca="1">COUNTIF(O29:O31,S29)</f>
        <v>3</v>
      </c>
      <c r="U29" s="11"/>
    </row>
    <row r="30" spans="1:21" x14ac:dyDescent="0.25">
      <c r="A30" s="240"/>
      <c r="B30" s="107"/>
      <c r="C30" s="108"/>
      <c r="D30" s="108"/>
      <c r="E30" s="108"/>
      <c r="F30" s="103"/>
      <c r="G30" s="5" t="str">
        <f t="shared" ca="1" si="0"/>
        <v/>
      </c>
      <c r="H30" s="243"/>
      <c r="I30" s="243"/>
      <c r="J30" s="246"/>
      <c r="K30" s="16">
        <f t="shared" ca="1" si="1"/>
        <v>1</v>
      </c>
      <c r="L30" s="16" t="b">
        <f t="shared" ca="1" si="2"/>
        <v>0</v>
      </c>
      <c r="M30" s="16" t="b">
        <f>IF(LEN(D30)=9,AND(IFERROR(VALUE(LEFT(D30,8))&gt;0,FALSE),ISTEXT(RIGHT(D30,1))),FALSE)</f>
        <v>0</v>
      </c>
      <c r="N30" s="17" t="b">
        <f t="shared" ca="1" si="3"/>
        <v>0</v>
      </c>
      <c r="O30" s="11" t="e">
        <f t="shared" ca="1" si="8"/>
        <v>#N/A</v>
      </c>
      <c r="P30" s="11" t="e">
        <f ca="1">IF(O29=O30,P29,MAX(O29:O30)-1)</f>
        <v>#N/A</v>
      </c>
      <c r="Q30" s="11" t="e">
        <f ca="1">MAX(O29:O30)</f>
        <v>#N/A</v>
      </c>
      <c r="R30" s="11" t="e">
        <f t="shared" ref="R30" ca="1" si="49">IF(OR(O30&lt;P30,O30&gt;Q30),FALSE,TRUE)</f>
        <v>#N/A</v>
      </c>
      <c r="S30" s="11" t="e">
        <f ca="1">IF(L31,MAX(O29:O31),MAX(O29:O30))</f>
        <v>#N/A</v>
      </c>
      <c r="T30" s="12">
        <f ca="1">COUNTIF(O29:O31,S30)</f>
        <v>3</v>
      </c>
      <c r="U30" s="11" t="b">
        <f ca="1">(T30&gt;=COUNT(O29:O31)-1)</f>
        <v>1</v>
      </c>
    </row>
    <row r="31" spans="1:21" ht="15.75" thickBot="1" x14ac:dyDescent="0.3">
      <c r="A31" s="241"/>
      <c r="B31" s="109"/>
      <c r="C31" s="110"/>
      <c r="D31" s="110"/>
      <c r="E31" s="110"/>
      <c r="F31" s="104"/>
      <c r="G31" s="19" t="str">
        <f t="shared" ca="1" si="0"/>
        <v/>
      </c>
      <c r="H31" s="244"/>
      <c r="I31" s="244"/>
      <c r="J31" s="247"/>
      <c r="K31" s="16">
        <f t="shared" ca="1" si="1"/>
        <v>1</v>
      </c>
      <c r="L31" s="16" t="b">
        <f t="shared" ca="1" si="2"/>
        <v>0</v>
      </c>
      <c r="M31" s="16" t="b">
        <f ca="1">IF(K31=0,TRUE,IF(LEN(D31)=9,AND(IFERROR(VALUE(LEFT(D31,8))&gt;0,FALSE),ISTEXT(RIGHT(D31,1))),FALSE))</f>
        <v>0</v>
      </c>
      <c r="N31" s="17" t="b">
        <f t="shared" ca="1" si="3"/>
        <v>0</v>
      </c>
      <c r="O31" s="11" t="e">
        <f t="shared" ca="1" si="8"/>
        <v>#N/A</v>
      </c>
      <c r="P31" s="11" t="e">
        <f ca="1">IF(O30=O31,P30,MAX(O29:O31)-1)</f>
        <v>#N/A</v>
      </c>
      <c r="Q31" s="11" t="e">
        <f ca="1">MAX(O29:O31)</f>
        <v>#N/A</v>
      </c>
      <c r="R31" s="11" t="e">
        <f ca="1">IF(O31="",TRUE,IF(OR(O31&lt;P31,O31&gt;Q31),FALSE,TRUE))</f>
        <v>#N/A</v>
      </c>
      <c r="S31" s="11" t="e">
        <f ca="1">S30-S29</f>
        <v>#N/A</v>
      </c>
      <c r="T31" s="14" t="e">
        <f ca="1">IF(S31=1,T29+T30,3)</f>
        <v>#N/A</v>
      </c>
      <c r="U31" s="8" t="b">
        <f ca="1">IFERROR(S31&lt;=1,FALSE)</f>
        <v>0</v>
      </c>
    </row>
    <row r="32" spans="1:21" x14ac:dyDescent="0.25">
      <c r="A32" s="239" t="str">
        <f t="shared" ref="A32" ca="1" si="50">IF(J32="ü",IF(ISNUMBER(A29),A29+1,1),"")</f>
        <v/>
      </c>
      <c r="B32" s="105"/>
      <c r="C32" s="106"/>
      <c r="D32" s="106"/>
      <c r="E32" s="106"/>
      <c r="F32" s="102"/>
      <c r="G32" s="18" t="str">
        <f t="shared" ca="1" si="0"/>
        <v/>
      </c>
      <c r="H32" s="242" t="str">
        <f t="shared" ref="H32" ca="1" si="51">IF(J32="ü","Dui Lian","")</f>
        <v/>
      </c>
      <c r="I32" s="242" t="str">
        <f t="shared" ref="I32" ca="1" si="52">IF(J32="ü",IF(OR(G32="Poussins",G32="Pupilles",G32="Benjamins"),"Coupe de France","Championnat de France"),"")</f>
        <v/>
      </c>
      <c r="J32" s="245" t="str">
        <f t="shared" ref="J32" ca="1" si="53">IF(AND(IF(AND(L34:N34),L32:N34,IF(K34=1,L32:N33,FALSE)),U33:U34),"ü","û")</f>
        <v>û</v>
      </c>
      <c r="K32" s="16">
        <f t="shared" ca="1" si="1"/>
        <v>1</v>
      </c>
      <c r="L32" s="16" t="b">
        <f t="shared" ca="1" si="2"/>
        <v>0</v>
      </c>
      <c r="M32" s="16" t="b">
        <f>IF(LEN(D32)=9,AND(IFERROR(VALUE(LEFT(D32,8))&gt;0,FALSE),ISTEXT(RIGHT(D32,1))),FALSE)</f>
        <v>0</v>
      </c>
      <c r="N32" s="17" t="b">
        <f t="shared" ca="1" si="3"/>
        <v>0</v>
      </c>
      <c r="O32" s="11" t="e">
        <f t="shared" ca="1" si="8"/>
        <v>#N/A</v>
      </c>
      <c r="P32" s="11" t="e">
        <f ca="1">IF(O32=1,1,IF(O32=8,7,O32-1))-1</f>
        <v>#N/A</v>
      </c>
      <c r="Q32" s="11" t="e">
        <f ca="1">IF(O32=1,2,IF(O32=8,8,O32+1))</f>
        <v>#N/A</v>
      </c>
      <c r="R32" s="11" t="e">
        <f ca="1">IF(OR(O32&lt;P32,O32&gt;Q32),FALSE,TRUE)</f>
        <v>#N/A</v>
      </c>
      <c r="S32" s="11" t="e">
        <f ca="1">IF(L34,MIN(O32:O34),MIN(O32:O33))</f>
        <v>#N/A</v>
      </c>
      <c r="T32" s="12">
        <f ca="1">COUNTIF(O32:O34,S32)</f>
        <v>3</v>
      </c>
      <c r="U32" s="11"/>
    </row>
    <row r="33" spans="1:21" x14ac:dyDescent="0.25">
      <c r="A33" s="240"/>
      <c r="B33" s="107"/>
      <c r="C33" s="108"/>
      <c r="D33" s="108"/>
      <c r="E33" s="108"/>
      <c r="F33" s="103"/>
      <c r="G33" s="5" t="str">
        <f t="shared" ca="1" si="0"/>
        <v/>
      </c>
      <c r="H33" s="243"/>
      <c r="I33" s="243"/>
      <c r="J33" s="246"/>
      <c r="K33" s="16">
        <f t="shared" ca="1" si="1"/>
        <v>1</v>
      </c>
      <c r="L33" s="16" t="b">
        <f t="shared" ca="1" si="2"/>
        <v>0</v>
      </c>
      <c r="M33" s="16" t="b">
        <f>IF(LEN(D33)=9,AND(IFERROR(VALUE(LEFT(D33,8))&gt;0,FALSE),ISTEXT(RIGHT(D33,1))),FALSE)</f>
        <v>0</v>
      </c>
      <c r="N33" s="17" t="b">
        <f t="shared" ca="1" si="3"/>
        <v>0</v>
      </c>
      <c r="O33" s="11" t="e">
        <f t="shared" ca="1" si="8"/>
        <v>#N/A</v>
      </c>
      <c r="P33" s="11" t="e">
        <f ca="1">IF(O32=O33,P32,MAX(O32:O33)-1)</f>
        <v>#N/A</v>
      </c>
      <c r="Q33" s="11" t="e">
        <f ca="1">MAX(O32:O33)</f>
        <v>#N/A</v>
      </c>
      <c r="R33" s="11" t="e">
        <f t="shared" ref="R33" ca="1" si="54">IF(OR(O33&lt;P33,O33&gt;Q33),FALSE,TRUE)</f>
        <v>#N/A</v>
      </c>
      <c r="S33" s="11" t="e">
        <f ca="1">IF(L34,MAX(O32:O34),MAX(O32:O33))</f>
        <v>#N/A</v>
      </c>
      <c r="T33" s="12">
        <f ca="1">COUNTIF(O32:O34,S33)</f>
        <v>3</v>
      </c>
      <c r="U33" s="11" t="b">
        <f ca="1">(T33&gt;=COUNT(O32:O34)-1)</f>
        <v>1</v>
      </c>
    </row>
    <row r="34" spans="1:21" ht="15.75" thickBot="1" x14ac:dyDescent="0.3">
      <c r="A34" s="241"/>
      <c r="B34" s="109"/>
      <c r="C34" s="110"/>
      <c r="D34" s="110"/>
      <c r="E34" s="110"/>
      <c r="F34" s="104"/>
      <c r="G34" s="19" t="str">
        <f t="shared" ca="1" si="0"/>
        <v/>
      </c>
      <c r="H34" s="244"/>
      <c r="I34" s="244"/>
      <c r="J34" s="247"/>
      <c r="K34" s="16">
        <f t="shared" ca="1" si="1"/>
        <v>1</v>
      </c>
      <c r="L34" s="16" t="b">
        <f t="shared" ca="1" si="2"/>
        <v>0</v>
      </c>
      <c r="M34" s="16" t="b">
        <f ca="1">IF(K34=0,TRUE,IF(LEN(D34)=9,AND(IFERROR(VALUE(LEFT(D34,8))&gt;0,FALSE),ISTEXT(RIGHT(D34,1))),FALSE))</f>
        <v>0</v>
      </c>
      <c r="N34" s="17" t="b">
        <f t="shared" ca="1" si="3"/>
        <v>0</v>
      </c>
      <c r="O34" s="11" t="e">
        <f t="shared" ca="1" si="8"/>
        <v>#N/A</v>
      </c>
      <c r="P34" s="11" t="e">
        <f ca="1">IF(O33=O34,P33,MAX(O32:O34)-1)</f>
        <v>#N/A</v>
      </c>
      <c r="Q34" s="11" t="e">
        <f ca="1">MAX(O32:O34)</f>
        <v>#N/A</v>
      </c>
      <c r="R34" s="11" t="e">
        <f ca="1">IF(O34="",TRUE,IF(OR(O34&lt;P34,O34&gt;Q34),FALSE,TRUE))</f>
        <v>#N/A</v>
      </c>
      <c r="S34" s="11" t="e">
        <f ca="1">S33-S32</f>
        <v>#N/A</v>
      </c>
      <c r="T34" s="14" t="e">
        <f ca="1">IF(S34=1,T32+T33,3)</f>
        <v>#N/A</v>
      </c>
      <c r="U34" s="8" t="b">
        <f ca="1">IFERROR(S34&lt;=1,FALSE)</f>
        <v>0</v>
      </c>
    </row>
    <row r="35" spans="1:21" x14ac:dyDescent="0.25">
      <c r="A35" s="239" t="str">
        <f t="shared" ref="A35" ca="1" si="55">IF(J35="ü",IF(ISNUMBER(A32),A32+1,1),"")</f>
        <v/>
      </c>
      <c r="B35" s="105"/>
      <c r="C35" s="106"/>
      <c r="D35" s="106"/>
      <c r="E35" s="106"/>
      <c r="F35" s="102"/>
      <c r="G35" s="18" t="str">
        <f t="shared" ca="1" si="0"/>
        <v/>
      </c>
      <c r="H35" s="242" t="str">
        <f t="shared" ref="H35" ca="1" si="56">IF(J35="ü","Dui Lian","")</f>
        <v/>
      </c>
      <c r="I35" s="242" t="str">
        <f t="shared" ref="I35" ca="1" si="57">IF(J35="ü",IF(OR(G35="Poussins",G35="Pupilles",G35="Benjamins"),"Coupe de France","Championnat de France"),"")</f>
        <v/>
      </c>
      <c r="J35" s="245" t="str">
        <f t="shared" ref="J35" ca="1" si="58">IF(AND(IF(AND(L37:N37),L35:N37,IF(K37=1,L35:N36,FALSE)),U36:U37),"ü","û")</f>
        <v>û</v>
      </c>
      <c r="K35" s="16">
        <f t="shared" ca="1" si="1"/>
        <v>1</v>
      </c>
      <c r="L35" s="16" t="b">
        <f t="shared" ca="1" si="2"/>
        <v>0</v>
      </c>
      <c r="M35" s="16" t="b">
        <f>IF(LEN(D35)=9,AND(IFERROR(VALUE(LEFT(D35,8))&gt;0,FALSE),ISTEXT(RIGHT(D35,1))),FALSE)</f>
        <v>0</v>
      </c>
      <c r="N35" s="17" t="b">
        <f t="shared" ca="1" si="3"/>
        <v>0</v>
      </c>
      <c r="O35" s="11" t="e">
        <f t="shared" ca="1" si="8"/>
        <v>#N/A</v>
      </c>
      <c r="P35" s="11" t="e">
        <f ca="1">IF(O35=1,1,IF(O35=8,7,O35-1))-1</f>
        <v>#N/A</v>
      </c>
      <c r="Q35" s="11" t="e">
        <f ca="1">IF(O35=1,2,IF(O35=8,8,O35+1))</f>
        <v>#N/A</v>
      </c>
      <c r="R35" s="11" t="e">
        <f ca="1">IF(OR(O35&lt;P35,O35&gt;Q35),FALSE,TRUE)</f>
        <v>#N/A</v>
      </c>
      <c r="S35" s="11" t="e">
        <f ca="1">IF(L37,MIN(O35:O37),MIN(O35:O36))</f>
        <v>#N/A</v>
      </c>
      <c r="T35" s="12">
        <f ca="1">COUNTIF(O35:O37,S35)</f>
        <v>3</v>
      </c>
      <c r="U35" s="11"/>
    </row>
    <row r="36" spans="1:21" x14ac:dyDescent="0.25">
      <c r="A36" s="240"/>
      <c r="B36" s="107"/>
      <c r="C36" s="108"/>
      <c r="D36" s="108"/>
      <c r="E36" s="108"/>
      <c r="F36" s="103"/>
      <c r="G36" s="5" t="str">
        <f t="shared" ca="1" si="0"/>
        <v/>
      </c>
      <c r="H36" s="243"/>
      <c r="I36" s="243"/>
      <c r="J36" s="246"/>
      <c r="K36" s="16">
        <f t="shared" ca="1" si="1"/>
        <v>1</v>
      </c>
      <c r="L36" s="16" t="b">
        <f t="shared" ca="1" si="2"/>
        <v>0</v>
      </c>
      <c r="M36" s="16" t="b">
        <f>IF(LEN(D36)=9,AND(IFERROR(VALUE(LEFT(D36,8))&gt;0,FALSE),ISTEXT(RIGHT(D36,1))),FALSE)</f>
        <v>0</v>
      </c>
      <c r="N36" s="17" t="b">
        <f t="shared" ca="1" si="3"/>
        <v>0</v>
      </c>
      <c r="O36" s="11" t="e">
        <f t="shared" ca="1" si="8"/>
        <v>#N/A</v>
      </c>
      <c r="P36" s="11" t="e">
        <f ca="1">IF(O35=O36,P35,MAX(O35:O36)-1)</f>
        <v>#N/A</v>
      </c>
      <c r="Q36" s="11" t="e">
        <f ca="1">MAX(O35:O36)</f>
        <v>#N/A</v>
      </c>
      <c r="R36" s="11" t="e">
        <f t="shared" ref="R36" ca="1" si="59">IF(OR(O36&lt;P36,O36&gt;Q36),FALSE,TRUE)</f>
        <v>#N/A</v>
      </c>
      <c r="S36" s="11" t="e">
        <f ca="1">IF(L37,MAX(O35:O37),MAX(O35:O36))</f>
        <v>#N/A</v>
      </c>
      <c r="T36" s="12">
        <f ca="1">COUNTIF(O35:O37,S36)</f>
        <v>3</v>
      </c>
      <c r="U36" s="11" t="b">
        <f ca="1">(T36&gt;=COUNT(O35:O37)-1)</f>
        <v>1</v>
      </c>
    </row>
    <row r="37" spans="1:21" ht="15.75" thickBot="1" x14ac:dyDescent="0.3">
      <c r="A37" s="241"/>
      <c r="B37" s="109"/>
      <c r="C37" s="110"/>
      <c r="D37" s="110"/>
      <c r="E37" s="110"/>
      <c r="F37" s="104"/>
      <c r="G37" s="19" t="str">
        <f t="shared" ca="1" si="0"/>
        <v/>
      </c>
      <c r="H37" s="244"/>
      <c r="I37" s="244"/>
      <c r="J37" s="247"/>
      <c r="K37" s="16">
        <f t="shared" ca="1" si="1"/>
        <v>1</v>
      </c>
      <c r="L37" s="16" t="b">
        <f t="shared" ca="1" si="2"/>
        <v>0</v>
      </c>
      <c r="M37" s="16" t="b">
        <f ca="1">IF(K37=0,TRUE,IF(LEN(D37)=9,AND(IFERROR(VALUE(LEFT(D37,8))&gt;0,FALSE),ISTEXT(RIGHT(D37,1))),FALSE))</f>
        <v>0</v>
      </c>
      <c r="N37" s="17" t="b">
        <f t="shared" ca="1" si="3"/>
        <v>0</v>
      </c>
      <c r="O37" s="11" t="e">
        <f t="shared" ca="1" si="8"/>
        <v>#N/A</v>
      </c>
      <c r="P37" s="11" t="e">
        <f ca="1">IF(O36=O37,P36,MAX(O35:O37)-1)</f>
        <v>#N/A</v>
      </c>
      <c r="Q37" s="11" t="e">
        <f ca="1">MAX(O35:O37)</f>
        <v>#N/A</v>
      </c>
      <c r="R37" s="11" t="e">
        <f ca="1">IF(O37="",TRUE,IF(OR(O37&lt;P37,O37&gt;Q37),FALSE,TRUE))</f>
        <v>#N/A</v>
      </c>
      <c r="S37" s="11" t="e">
        <f ca="1">S36-S35</f>
        <v>#N/A</v>
      </c>
      <c r="T37" s="14" t="e">
        <f ca="1">IF(S37=1,T35+T36,3)</f>
        <v>#N/A</v>
      </c>
      <c r="U37" s="8" t="b">
        <f ca="1">IFERROR(S37&lt;=1,FALSE)</f>
        <v>0</v>
      </c>
    </row>
    <row r="38" spans="1:21" x14ac:dyDescent="0.25">
      <c r="A38" s="239" t="str">
        <f t="shared" ref="A38" ca="1" si="60">IF(J38="ü",IF(ISNUMBER(A35),A35+1,1),"")</f>
        <v/>
      </c>
      <c r="B38" s="105"/>
      <c r="C38" s="106"/>
      <c r="D38" s="106"/>
      <c r="E38" s="106"/>
      <c r="F38" s="102"/>
      <c r="G38" s="18" t="str">
        <f t="shared" ca="1" si="0"/>
        <v/>
      </c>
      <c r="H38" s="242" t="str">
        <f t="shared" ref="H38" ca="1" si="61">IF(J38="ü","Dui Lian","")</f>
        <v/>
      </c>
      <c r="I38" s="242" t="str">
        <f t="shared" ref="I38" ca="1" si="62">IF(J38="ü",IF(OR(G38="Poussins",G38="Pupilles",G38="Benjamins"),"Coupe de France","Championnat de France"),"")</f>
        <v/>
      </c>
      <c r="J38" s="245" t="str">
        <f t="shared" ref="J38" ca="1" si="63">IF(AND(IF(AND(L40:N40),L38:N40,IF(K40=1,L38:N39,FALSE)),U39:U40),"ü","û")</f>
        <v>û</v>
      </c>
      <c r="K38" s="16">
        <f t="shared" ca="1" si="1"/>
        <v>1</v>
      </c>
      <c r="L38" s="16" t="b">
        <f t="shared" ca="1" si="2"/>
        <v>0</v>
      </c>
      <c r="M38" s="16" t="b">
        <f>IF(LEN(D38)=9,AND(IFERROR(VALUE(LEFT(D38,8))&gt;0,FALSE),ISTEXT(RIGHT(D38,1))),FALSE)</f>
        <v>0</v>
      </c>
      <c r="N38" s="17" t="b">
        <f t="shared" ca="1" si="3"/>
        <v>0</v>
      </c>
      <c r="O38" s="11" t="e">
        <f t="shared" ca="1" si="8"/>
        <v>#N/A</v>
      </c>
      <c r="P38" s="11" t="e">
        <f ca="1">IF(O38=1,1,IF(O38=8,7,O38-1))-1</f>
        <v>#N/A</v>
      </c>
      <c r="Q38" s="11" t="e">
        <f ca="1">IF(O38=1,2,IF(O38=8,8,O38+1))</f>
        <v>#N/A</v>
      </c>
      <c r="R38" s="11" t="e">
        <f ca="1">IF(OR(O38&lt;P38,O38&gt;Q38),FALSE,TRUE)</f>
        <v>#N/A</v>
      </c>
      <c r="S38" s="11" t="e">
        <f ca="1">IF(L40,MIN(O38:O40),MIN(O38:O39))</f>
        <v>#N/A</v>
      </c>
      <c r="T38" s="12">
        <f ca="1">COUNTIF(O38:O40,S38)</f>
        <v>3</v>
      </c>
      <c r="U38" s="11"/>
    </row>
    <row r="39" spans="1:21" x14ac:dyDescent="0.25">
      <c r="A39" s="240"/>
      <c r="B39" s="107"/>
      <c r="C39" s="108"/>
      <c r="D39" s="108"/>
      <c r="E39" s="108"/>
      <c r="F39" s="103"/>
      <c r="G39" s="5" t="str">
        <f t="shared" ca="1" si="0"/>
        <v/>
      </c>
      <c r="H39" s="243"/>
      <c r="I39" s="243"/>
      <c r="J39" s="246"/>
      <c r="K39" s="16">
        <f t="shared" ca="1" si="1"/>
        <v>1</v>
      </c>
      <c r="L39" s="16" t="b">
        <f t="shared" ca="1" si="2"/>
        <v>0</v>
      </c>
      <c r="M39" s="16" t="b">
        <f>IF(LEN(D39)=9,AND(IFERROR(VALUE(LEFT(D39,8))&gt;0,FALSE),ISTEXT(RIGHT(D39,1))),FALSE)</f>
        <v>0</v>
      </c>
      <c r="N39" s="17" t="b">
        <f t="shared" ca="1" si="3"/>
        <v>0</v>
      </c>
      <c r="O39" s="11" t="e">
        <f t="shared" ca="1" si="8"/>
        <v>#N/A</v>
      </c>
      <c r="P39" s="11" t="e">
        <f ca="1">IF(O38=O39,P38,MAX(O38:O39)-1)</f>
        <v>#N/A</v>
      </c>
      <c r="Q39" s="11" t="e">
        <f ca="1">MAX(O38:O39)</f>
        <v>#N/A</v>
      </c>
      <c r="R39" s="11" t="e">
        <f t="shared" ref="R39" ca="1" si="64">IF(OR(O39&lt;P39,O39&gt;Q39),FALSE,TRUE)</f>
        <v>#N/A</v>
      </c>
      <c r="S39" s="11" t="e">
        <f ca="1">IF(L40,MAX(O38:O40),MAX(O38:O39))</f>
        <v>#N/A</v>
      </c>
      <c r="T39" s="12">
        <f ca="1">COUNTIF(O38:O40,S39)</f>
        <v>3</v>
      </c>
      <c r="U39" s="11" t="b">
        <f ca="1">(T39&gt;=COUNT(O38:O40)-1)</f>
        <v>1</v>
      </c>
    </row>
    <row r="40" spans="1:21" ht="15.75" thickBot="1" x14ac:dyDescent="0.3">
      <c r="A40" s="241"/>
      <c r="B40" s="109"/>
      <c r="C40" s="110"/>
      <c r="D40" s="110"/>
      <c r="E40" s="110"/>
      <c r="F40" s="104"/>
      <c r="G40" s="19" t="str">
        <f t="shared" ca="1" si="0"/>
        <v/>
      </c>
      <c r="H40" s="244"/>
      <c r="I40" s="244"/>
      <c r="J40" s="247"/>
      <c r="K40" s="16">
        <f t="shared" ca="1" si="1"/>
        <v>1</v>
      </c>
      <c r="L40" s="16" t="b">
        <f t="shared" ca="1" si="2"/>
        <v>0</v>
      </c>
      <c r="M40" s="16" t="b">
        <f ca="1">IF(K40=0,TRUE,IF(LEN(D40)=9,AND(IFERROR(VALUE(LEFT(D40,8))&gt;0,FALSE),ISTEXT(RIGHT(D40,1))),FALSE))</f>
        <v>0</v>
      </c>
      <c r="N40" s="17" t="b">
        <f t="shared" ca="1" si="3"/>
        <v>0</v>
      </c>
      <c r="O40" s="11" t="e">
        <f t="shared" ca="1" si="8"/>
        <v>#N/A</v>
      </c>
      <c r="P40" s="11" t="e">
        <f ca="1">IF(O39=O40,P39,MAX(O38:O40)-1)</f>
        <v>#N/A</v>
      </c>
      <c r="Q40" s="11" t="e">
        <f ca="1">MAX(O38:O40)</f>
        <v>#N/A</v>
      </c>
      <c r="R40" s="11" t="e">
        <f ca="1">IF(O40="",TRUE,IF(OR(O40&lt;P40,O40&gt;Q40),FALSE,TRUE))</f>
        <v>#N/A</v>
      </c>
      <c r="S40" s="11" t="e">
        <f ca="1">S39-S38</f>
        <v>#N/A</v>
      </c>
      <c r="T40" s="14" t="e">
        <f ca="1">IF(S40=1,T38+T39,3)</f>
        <v>#N/A</v>
      </c>
      <c r="U40" s="8" t="b">
        <f ca="1">IFERROR(S40&lt;=1,FALSE)</f>
        <v>0</v>
      </c>
    </row>
    <row r="41" spans="1:21" x14ac:dyDescent="0.25">
      <c r="A41" s="239" t="str">
        <f t="shared" ref="A41" ca="1" si="65">IF(J41="ü",IF(ISNUMBER(A38),A38+1,1),"")</f>
        <v/>
      </c>
      <c r="B41" s="105"/>
      <c r="C41" s="106"/>
      <c r="D41" s="106"/>
      <c r="E41" s="106"/>
      <c r="F41" s="102"/>
      <c r="G41" s="18" t="str">
        <f t="shared" ca="1" si="0"/>
        <v/>
      </c>
      <c r="H41" s="242" t="str">
        <f t="shared" ref="H41" ca="1" si="66">IF(J41="ü","Dui Lian","")</f>
        <v/>
      </c>
      <c r="I41" s="242" t="str">
        <f t="shared" ref="I41" ca="1" si="67">IF(J41="ü",IF(OR(G41="Poussins",G41="Pupilles",G41="Benjamins"),"Coupe de France","Championnat de France"),"")</f>
        <v/>
      </c>
      <c r="J41" s="245" t="str">
        <f t="shared" ref="J41" ca="1" si="68">IF(AND(IF(AND(L43:N43),L41:N43,IF(K43=1,L41:N42,FALSE)),U42:U43),"ü","û")</f>
        <v>û</v>
      </c>
      <c r="K41" s="16">
        <f t="shared" ca="1" si="1"/>
        <v>1</v>
      </c>
      <c r="L41" s="16" t="b">
        <f t="shared" ca="1" si="2"/>
        <v>0</v>
      </c>
      <c r="M41" s="16" t="b">
        <f>IF(LEN(D41)=9,AND(IFERROR(VALUE(LEFT(D41,8))&gt;0,FALSE),ISTEXT(RIGHT(D41,1))),FALSE)</f>
        <v>0</v>
      </c>
      <c r="N41" s="17" t="b">
        <f t="shared" ca="1" si="3"/>
        <v>0</v>
      </c>
      <c r="O41" s="11" t="e">
        <f t="shared" ca="1" si="8"/>
        <v>#N/A</v>
      </c>
      <c r="P41" s="11" t="e">
        <f ca="1">IF(O41=1,1,IF(O41=8,7,O41-1))-1</f>
        <v>#N/A</v>
      </c>
      <c r="Q41" s="11" t="e">
        <f ca="1">IF(O41=1,2,IF(O41=8,8,O41+1))</f>
        <v>#N/A</v>
      </c>
      <c r="R41" s="11" t="e">
        <f ca="1">IF(OR(O41&lt;P41,O41&gt;Q41),FALSE,TRUE)</f>
        <v>#N/A</v>
      </c>
      <c r="S41" s="11" t="e">
        <f ca="1">IF(L43,MIN(O41:O43),MIN(O41:O42))</f>
        <v>#N/A</v>
      </c>
      <c r="T41" s="12">
        <f ca="1">COUNTIF(O41:O43,S41)</f>
        <v>3</v>
      </c>
      <c r="U41" s="11"/>
    </row>
    <row r="42" spans="1:21" x14ac:dyDescent="0.25">
      <c r="A42" s="240"/>
      <c r="B42" s="107"/>
      <c r="C42" s="108"/>
      <c r="D42" s="108"/>
      <c r="E42" s="108"/>
      <c r="F42" s="103"/>
      <c r="G42" s="5" t="str">
        <f t="shared" ca="1" si="0"/>
        <v/>
      </c>
      <c r="H42" s="243"/>
      <c r="I42" s="243"/>
      <c r="J42" s="246"/>
      <c r="K42" s="16">
        <f t="shared" ca="1" si="1"/>
        <v>1</v>
      </c>
      <c r="L42" s="16" t="b">
        <f t="shared" ca="1" si="2"/>
        <v>0</v>
      </c>
      <c r="M42" s="16" t="b">
        <f>IF(LEN(D42)=9,AND(IFERROR(VALUE(LEFT(D42,8))&gt;0,FALSE),ISTEXT(RIGHT(D42,1))),FALSE)</f>
        <v>0</v>
      </c>
      <c r="N42" s="17" t="b">
        <f t="shared" ca="1" si="3"/>
        <v>0</v>
      </c>
      <c r="O42" s="11" t="e">
        <f t="shared" ca="1" si="8"/>
        <v>#N/A</v>
      </c>
      <c r="P42" s="11" t="e">
        <f ca="1">IF(O41=O42,P41,MAX(O41:O42)-1)</f>
        <v>#N/A</v>
      </c>
      <c r="Q42" s="11" t="e">
        <f ca="1">MAX(O41:O42)</f>
        <v>#N/A</v>
      </c>
      <c r="R42" s="11" t="e">
        <f t="shared" ref="R42" ca="1" si="69">IF(OR(O42&lt;P42,O42&gt;Q42),FALSE,TRUE)</f>
        <v>#N/A</v>
      </c>
      <c r="S42" s="11" t="e">
        <f ca="1">IF(L43,MAX(O41:O43),MAX(O41:O42))</f>
        <v>#N/A</v>
      </c>
      <c r="T42" s="12">
        <f ca="1">COUNTIF(O41:O43,S42)</f>
        <v>3</v>
      </c>
      <c r="U42" s="11" t="b">
        <f ca="1">(T42&gt;=COUNT(O41:O43)-1)</f>
        <v>1</v>
      </c>
    </row>
    <row r="43" spans="1:21" ht="15.75" thickBot="1" x14ac:dyDescent="0.3">
      <c r="A43" s="241"/>
      <c r="B43" s="109"/>
      <c r="C43" s="110"/>
      <c r="D43" s="110"/>
      <c r="E43" s="110"/>
      <c r="F43" s="104"/>
      <c r="G43" s="19" t="str">
        <f t="shared" ca="1" si="0"/>
        <v/>
      </c>
      <c r="H43" s="244"/>
      <c r="I43" s="244"/>
      <c r="J43" s="247"/>
      <c r="K43" s="16">
        <f t="shared" ca="1" si="1"/>
        <v>1</v>
      </c>
      <c r="L43" s="16" t="b">
        <f t="shared" ca="1" si="2"/>
        <v>0</v>
      </c>
      <c r="M43" s="16" t="b">
        <f ca="1">IF(K43=0,TRUE,IF(LEN(D43)=9,AND(IFERROR(VALUE(LEFT(D43,8))&gt;0,FALSE),ISTEXT(RIGHT(D43,1))),FALSE))</f>
        <v>0</v>
      </c>
      <c r="N43" s="17" t="b">
        <f t="shared" ca="1" si="3"/>
        <v>0</v>
      </c>
      <c r="O43" s="11" t="e">
        <f t="shared" ca="1" si="8"/>
        <v>#N/A</v>
      </c>
      <c r="P43" s="11" t="e">
        <f ca="1">IF(O42=O43,P42,MAX(O41:O43)-1)</f>
        <v>#N/A</v>
      </c>
      <c r="Q43" s="11" t="e">
        <f ca="1">MAX(O41:O43)</f>
        <v>#N/A</v>
      </c>
      <c r="R43" s="11" t="e">
        <f ca="1">IF(O43="",TRUE,IF(OR(O43&lt;P43,O43&gt;Q43),FALSE,TRUE))</f>
        <v>#N/A</v>
      </c>
      <c r="S43" s="11" t="e">
        <f ca="1">S42-S41</f>
        <v>#N/A</v>
      </c>
      <c r="T43" s="14" t="e">
        <f ca="1">IF(S43=1,T41+T42,3)</f>
        <v>#N/A</v>
      </c>
      <c r="U43" s="8" t="b">
        <f ca="1">IFERROR(S43&lt;=1,FALSE)</f>
        <v>0</v>
      </c>
    </row>
    <row r="44" spans="1:21" x14ac:dyDescent="0.25">
      <c r="A44" s="239" t="str">
        <f t="shared" ref="A44" ca="1" si="70">IF(J44="ü",IF(ISNUMBER(A41),A41+1,1),"")</f>
        <v/>
      </c>
      <c r="B44" s="105"/>
      <c r="C44" s="106"/>
      <c r="D44" s="106"/>
      <c r="E44" s="106"/>
      <c r="F44" s="102"/>
      <c r="G44" s="18" t="str">
        <f t="shared" ca="1" si="0"/>
        <v/>
      </c>
      <c r="H44" s="242" t="str">
        <f t="shared" ref="H44" ca="1" si="71">IF(J44="ü","Dui Lian","")</f>
        <v/>
      </c>
      <c r="I44" s="242" t="str">
        <f t="shared" ref="I44" ca="1" si="72">IF(J44="ü",IF(OR(G44="Poussins",G44="Pupilles",G44="Benjamins"),"Coupe de France","Championnat de France"),"")</f>
        <v/>
      </c>
      <c r="J44" s="245" t="str">
        <f t="shared" ref="J44" ca="1" si="73">IF(AND(IF(AND(L46:N46),L44:N46,IF(K46=1,L44:N45,FALSE)),U45:U46),"ü","û")</f>
        <v>û</v>
      </c>
      <c r="K44" s="16">
        <f t="shared" ca="1" si="1"/>
        <v>1</v>
      </c>
      <c r="L44" s="16" t="b">
        <f t="shared" ca="1" si="2"/>
        <v>0</v>
      </c>
      <c r="M44" s="16" t="b">
        <f>IF(LEN(D44)=9,AND(IFERROR(VALUE(LEFT(D44,8))&gt;0,FALSE),ISTEXT(RIGHT(D44,1))),FALSE)</f>
        <v>0</v>
      </c>
      <c r="N44" s="17" t="b">
        <f t="shared" ca="1" si="3"/>
        <v>0</v>
      </c>
      <c r="O44" s="11" t="e">
        <f t="shared" ca="1" si="8"/>
        <v>#N/A</v>
      </c>
      <c r="P44" s="11" t="e">
        <f ca="1">IF(O44=1,1,IF(O44=8,7,O44-1))-1</f>
        <v>#N/A</v>
      </c>
      <c r="Q44" s="11" t="e">
        <f ca="1">IF(O44=1,2,IF(O44=8,8,O44+1))</f>
        <v>#N/A</v>
      </c>
      <c r="R44" s="11" t="e">
        <f ca="1">IF(OR(O44&lt;P44,O44&gt;Q44),FALSE,TRUE)</f>
        <v>#N/A</v>
      </c>
      <c r="S44" s="11" t="e">
        <f ca="1">IF(L46,MIN(O44:O46),MIN(O44:O45))</f>
        <v>#N/A</v>
      </c>
      <c r="T44" s="12">
        <f ca="1">COUNTIF(O44:O46,S44)</f>
        <v>3</v>
      </c>
      <c r="U44" s="11"/>
    </row>
    <row r="45" spans="1:21" x14ac:dyDescent="0.25">
      <c r="A45" s="240"/>
      <c r="B45" s="107"/>
      <c r="C45" s="108"/>
      <c r="D45" s="108"/>
      <c r="E45" s="108"/>
      <c r="F45" s="103"/>
      <c r="G45" s="5" t="str">
        <f t="shared" ca="1" si="0"/>
        <v/>
      </c>
      <c r="H45" s="243"/>
      <c r="I45" s="243"/>
      <c r="J45" s="246"/>
      <c r="K45" s="16">
        <f t="shared" ca="1" si="1"/>
        <v>1</v>
      </c>
      <c r="L45" s="16" t="b">
        <f t="shared" ca="1" si="2"/>
        <v>0</v>
      </c>
      <c r="M45" s="16" t="b">
        <f>IF(LEN(D45)=9,AND(IFERROR(VALUE(LEFT(D45,8))&gt;0,FALSE),ISTEXT(RIGHT(D45,1))),FALSE)</f>
        <v>0</v>
      </c>
      <c r="N45" s="17" t="b">
        <f t="shared" ca="1" si="3"/>
        <v>0</v>
      </c>
      <c r="O45" s="11" t="e">
        <f t="shared" ca="1" si="8"/>
        <v>#N/A</v>
      </c>
      <c r="P45" s="11" t="e">
        <f ca="1">IF(O44=O45,P44,MAX(O44:O45)-1)</f>
        <v>#N/A</v>
      </c>
      <c r="Q45" s="11" t="e">
        <f ca="1">MAX(O44:O45)</f>
        <v>#N/A</v>
      </c>
      <c r="R45" s="11" t="e">
        <f t="shared" ref="R45" ca="1" si="74">IF(OR(O45&lt;P45,O45&gt;Q45),FALSE,TRUE)</f>
        <v>#N/A</v>
      </c>
      <c r="S45" s="11" t="e">
        <f ca="1">IF(L46,MAX(O44:O46),MAX(O44:O45))</f>
        <v>#N/A</v>
      </c>
      <c r="T45" s="12">
        <f ca="1">COUNTIF(O44:O46,S45)</f>
        <v>3</v>
      </c>
      <c r="U45" s="11" t="b">
        <f ca="1">(T45&gt;=COUNT(O44:O46)-1)</f>
        <v>1</v>
      </c>
    </row>
    <row r="46" spans="1:21" ht="15.75" thickBot="1" x14ac:dyDescent="0.3">
      <c r="A46" s="241"/>
      <c r="B46" s="109"/>
      <c r="C46" s="110"/>
      <c r="D46" s="110"/>
      <c r="E46" s="110"/>
      <c r="F46" s="104"/>
      <c r="G46" s="19" t="str">
        <f t="shared" ca="1" si="0"/>
        <v/>
      </c>
      <c r="H46" s="244"/>
      <c r="I46" s="244"/>
      <c r="J46" s="247"/>
      <c r="K46" s="16">
        <f t="shared" ca="1" si="1"/>
        <v>1</v>
      </c>
      <c r="L46" s="16" t="b">
        <f t="shared" ca="1" si="2"/>
        <v>0</v>
      </c>
      <c r="M46" s="16" t="b">
        <f ca="1">IF(K46=0,TRUE,IF(LEN(D46)=9,AND(IFERROR(VALUE(LEFT(D46,8))&gt;0,FALSE),ISTEXT(RIGHT(D46,1))),FALSE))</f>
        <v>0</v>
      </c>
      <c r="N46" s="17" t="b">
        <f t="shared" ca="1" si="3"/>
        <v>0</v>
      </c>
      <c r="O46" s="11" t="e">
        <f t="shared" ca="1" si="8"/>
        <v>#N/A</v>
      </c>
      <c r="P46" s="11" t="e">
        <f ca="1">IF(O45=O46,P45,MAX(O44:O46)-1)</f>
        <v>#N/A</v>
      </c>
      <c r="Q46" s="11" t="e">
        <f ca="1">MAX(O44:O46)</f>
        <v>#N/A</v>
      </c>
      <c r="R46" s="11" t="e">
        <f ca="1">IF(O46="",TRUE,IF(OR(O46&lt;P46,O46&gt;Q46),FALSE,TRUE))</f>
        <v>#N/A</v>
      </c>
      <c r="S46" s="11" t="e">
        <f ca="1">S45-S44</f>
        <v>#N/A</v>
      </c>
      <c r="T46" s="14" t="e">
        <f ca="1">IF(S46=1,T44+T45,3)</f>
        <v>#N/A</v>
      </c>
      <c r="U46" s="8" t="b">
        <f ca="1">IFERROR(S46&lt;=1,FALSE)</f>
        <v>0</v>
      </c>
    </row>
  </sheetData>
  <sheetProtection password="CDED" sheet="1" objects="1" scenarios="1" selectLockedCells="1"/>
  <mergeCells count="60">
    <mergeCell ref="A2:A4"/>
    <mergeCell ref="H2:H4"/>
    <mergeCell ref="I2:I4"/>
    <mergeCell ref="J2:J4"/>
    <mergeCell ref="A5:A7"/>
    <mergeCell ref="H5:H7"/>
    <mergeCell ref="I5:I7"/>
    <mergeCell ref="J5:J7"/>
    <mergeCell ref="A8:A10"/>
    <mergeCell ref="H8:H10"/>
    <mergeCell ref="I8:I10"/>
    <mergeCell ref="J8:J10"/>
    <mergeCell ref="A11:A13"/>
    <mergeCell ref="H11:H13"/>
    <mergeCell ref="I11:I13"/>
    <mergeCell ref="J11:J13"/>
    <mergeCell ref="A14:A16"/>
    <mergeCell ref="H14:H16"/>
    <mergeCell ref="I14:I16"/>
    <mergeCell ref="J14:J16"/>
    <mergeCell ref="A17:A19"/>
    <mergeCell ref="H17:H19"/>
    <mergeCell ref="I17:I19"/>
    <mergeCell ref="J17:J19"/>
    <mergeCell ref="A20:A22"/>
    <mergeCell ref="H20:H22"/>
    <mergeCell ref="I20:I22"/>
    <mergeCell ref="J20:J22"/>
    <mergeCell ref="A23:A25"/>
    <mergeCell ref="H23:H25"/>
    <mergeCell ref="I23:I25"/>
    <mergeCell ref="J23:J25"/>
    <mergeCell ref="A26:A28"/>
    <mergeCell ref="H26:H28"/>
    <mergeCell ref="I26:I28"/>
    <mergeCell ref="J26:J28"/>
    <mergeCell ref="A29:A31"/>
    <mergeCell ref="H29:H31"/>
    <mergeCell ref="I29:I31"/>
    <mergeCell ref="J29:J31"/>
    <mergeCell ref="A32:A34"/>
    <mergeCell ref="H32:H34"/>
    <mergeCell ref="I32:I34"/>
    <mergeCell ref="J32:J34"/>
    <mergeCell ref="A35:A37"/>
    <mergeCell ref="H35:H37"/>
    <mergeCell ref="I35:I37"/>
    <mergeCell ref="J35:J37"/>
    <mergeCell ref="A44:A46"/>
    <mergeCell ref="H44:H46"/>
    <mergeCell ref="I44:I46"/>
    <mergeCell ref="J44:J46"/>
    <mergeCell ref="A38:A40"/>
    <mergeCell ref="H38:H40"/>
    <mergeCell ref="I38:I40"/>
    <mergeCell ref="J38:J40"/>
    <mergeCell ref="A41:A43"/>
    <mergeCell ref="H41:H43"/>
    <mergeCell ref="I41:I43"/>
    <mergeCell ref="J41:J43"/>
  </mergeCells>
  <conditionalFormatting sqref="K2:M4 N2:N46">
    <cfRule type="iconSet" priority="16">
      <iconSet iconSet="3Symbols" showValue="0">
        <cfvo type="percent" val="0"/>
        <cfvo type="num" val="0" gte="0"/>
        <cfvo type="num" val="TRUE"/>
      </iconSet>
    </cfRule>
  </conditionalFormatting>
  <conditionalFormatting sqref="J2:J46">
    <cfRule type="iconSet" priority="15">
      <iconSet iconSet="3Symbols" showValue="0">
        <cfvo type="percent" val="0"/>
        <cfvo type="num" val="0" gte="0"/>
        <cfvo type="num" val="TRUE"/>
      </iconSet>
    </cfRule>
  </conditionalFormatting>
  <conditionalFormatting sqref="K5:M7">
    <cfRule type="iconSet" priority="14">
      <iconSet iconSet="3Symbols" showValue="0">
        <cfvo type="percent" val="0"/>
        <cfvo type="num" val="0" gte="0"/>
        <cfvo type="num" val="TRUE"/>
      </iconSet>
    </cfRule>
  </conditionalFormatting>
  <conditionalFormatting sqref="K8:M10">
    <cfRule type="iconSet" priority="13">
      <iconSet iconSet="3Symbols" showValue="0">
        <cfvo type="percent" val="0"/>
        <cfvo type="num" val="0" gte="0"/>
        <cfvo type="num" val="TRUE"/>
      </iconSet>
    </cfRule>
  </conditionalFormatting>
  <conditionalFormatting sqref="K11:M13">
    <cfRule type="iconSet" priority="12">
      <iconSet iconSet="3Symbols" showValue="0">
        <cfvo type="percent" val="0"/>
        <cfvo type="num" val="0" gte="0"/>
        <cfvo type="num" val="TRUE"/>
      </iconSet>
    </cfRule>
  </conditionalFormatting>
  <conditionalFormatting sqref="K14:M16">
    <cfRule type="iconSet" priority="11">
      <iconSet iconSet="3Symbols" showValue="0">
        <cfvo type="percent" val="0"/>
        <cfvo type="num" val="0" gte="0"/>
        <cfvo type="num" val="TRUE"/>
      </iconSet>
    </cfRule>
  </conditionalFormatting>
  <conditionalFormatting sqref="K17:M19">
    <cfRule type="iconSet" priority="10">
      <iconSet iconSet="3Symbols" showValue="0">
        <cfvo type="percent" val="0"/>
        <cfvo type="num" val="0" gte="0"/>
        <cfvo type="num" val="TRUE"/>
      </iconSet>
    </cfRule>
  </conditionalFormatting>
  <conditionalFormatting sqref="K20:M22">
    <cfRule type="iconSet" priority="9">
      <iconSet iconSet="3Symbols" showValue="0">
        <cfvo type="percent" val="0"/>
        <cfvo type="num" val="0" gte="0"/>
        <cfvo type="num" val="TRUE"/>
      </iconSet>
    </cfRule>
  </conditionalFormatting>
  <conditionalFormatting sqref="K23:M25">
    <cfRule type="iconSet" priority="8">
      <iconSet iconSet="3Symbols" showValue="0">
        <cfvo type="percent" val="0"/>
        <cfvo type="num" val="0" gte="0"/>
        <cfvo type="num" val="TRUE"/>
      </iconSet>
    </cfRule>
  </conditionalFormatting>
  <conditionalFormatting sqref="K26:M28">
    <cfRule type="iconSet" priority="7">
      <iconSet iconSet="3Symbols" showValue="0">
        <cfvo type="percent" val="0"/>
        <cfvo type="num" val="0" gte="0"/>
        <cfvo type="num" val="TRUE"/>
      </iconSet>
    </cfRule>
  </conditionalFormatting>
  <conditionalFormatting sqref="K29:M31">
    <cfRule type="iconSet" priority="6">
      <iconSet iconSet="3Symbols" showValue="0">
        <cfvo type="percent" val="0"/>
        <cfvo type="num" val="0" gte="0"/>
        <cfvo type="num" val="TRUE"/>
      </iconSet>
    </cfRule>
  </conditionalFormatting>
  <conditionalFormatting sqref="K32:M34">
    <cfRule type="iconSet" priority="5">
      <iconSet iconSet="3Symbols" showValue="0">
        <cfvo type="percent" val="0"/>
        <cfvo type="num" val="0" gte="0"/>
        <cfvo type="num" val="TRUE"/>
      </iconSet>
    </cfRule>
  </conditionalFormatting>
  <conditionalFormatting sqref="K35:M37">
    <cfRule type="iconSet" priority="4">
      <iconSet iconSet="3Symbols" showValue="0">
        <cfvo type="percent" val="0"/>
        <cfvo type="num" val="0" gte="0"/>
        <cfvo type="num" val="TRUE"/>
      </iconSet>
    </cfRule>
  </conditionalFormatting>
  <conditionalFormatting sqref="K38:M40">
    <cfRule type="iconSet" priority="3">
      <iconSet iconSet="3Symbols" showValue="0">
        <cfvo type="percent" val="0"/>
        <cfvo type="num" val="0" gte="0"/>
        <cfvo type="num" val="TRUE"/>
      </iconSet>
    </cfRule>
  </conditionalFormatting>
  <conditionalFormatting sqref="K41:M43">
    <cfRule type="iconSet" priority="2">
      <iconSet iconSet="3Symbols" showValue="0">
        <cfvo type="percent" val="0"/>
        <cfvo type="num" val="0" gte="0"/>
        <cfvo type="num" val="TRUE"/>
      </iconSet>
    </cfRule>
  </conditionalFormatting>
  <conditionalFormatting sqref="K44:M46">
    <cfRule type="iconSet" priority="1">
      <iconSet iconSet="3Symbols" showValue="0">
        <cfvo type="percent" val="0"/>
        <cfvo type="num" val="0" gte="0"/>
        <cfvo type="num" val="TRUE"/>
      </iconSet>
    </cfRule>
  </conditionalFormatting>
  <dataValidations count="4">
    <dataValidation type="list" allowBlank="1" showInputMessage="1" showErrorMessage="1" promptTitle="Sexe" prompt="Veuillez sélectionner le sexe du compétiteur_x000a__x000a_Si aucun choix n'apparait vérifier les case précedentes sont bien remplies" sqref="E2:E46">
      <formula1>IF(AND(NOT(ISBLANK(B2)),NOT(ISBLANK(C2)),NOT(ISBLANK(D2))),INDIRECT("Sexe"),INDIRECT("Vide"))</formula1>
    </dataValidation>
    <dataValidation type="custom" allowBlank="1" showInputMessage="1" showErrorMessage="1" errorTitle="Saisie incorrect" error="Vérifier que vous avez bien saisie 8 chiffres puis 1 lettre" promptTitle="Numéro de licence" prompt="Veuillez saisir numéro de licence" sqref="D2:D46">
      <formula1>AND(CODE(UPPER(RIGHT(D2,1)))&gt;64,CODE(UPPER(RIGHT(D2,1)))&lt;91)</formula1>
    </dataValidation>
    <dataValidation type="date" operator="lessThan" allowBlank="1" showInputMessage="1" showErrorMessage="1" errorTitle="Date de naissance" error="La date saisie ne correspond pas aux catégories d'âge autorisées ou n'est pas dans un format valide" promptTitle="Date de naissance" prompt="Veuillez saisir la date de naissance du compétiteur_x000a__x000a_Format jj/mm/aa ou jj/mm/aaaa" sqref="F2:F46">
      <formula1>DATE(YEAR(TODAY())-4,MONTH(TODAY()),DAY(TODAY()))</formula1>
    </dataValidation>
    <dataValidation type="list" allowBlank="1" showInputMessage="1" showErrorMessage="1" sqref="G2:G46">
      <formula1>IF(NOT(ISBLANK(E2)),INDEX(tabTL,,1),INDIRECT("Vide"))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249977111117893"/>
  </sheetPr>
  <dimension ref="A1:Q91"/>
  <sheetViews>
    <sheetView workbookViewId="0">
      <pane xSplit="3" ySplit="1" topLeftCell="D2" activePane="bottomRight" state="frozen"/>
      <selection activeCell="B2" sqref="B2"/>
      <selection pane="topRight" activeCell="B2" sqref="B2"/>
      <selection pane="bottomLeft" activeCell="B2" sqref="B2"/>
      <selection pane="bottomRight" activeCell="B2" sqref="B2"/>
    </sheetView>
  </sheetViews>
  <sheetFormatPr baseColWidth="10" defaultColWidth="9.140625" defaultRowHeight="15" x14ac:dyDescent="0.25"/>
  <cols>
    <col min="1" max="1" width="3" style="8" bestFit="1" customWidth="1"/>
    <col min="2" max="3" width="21.42578125" style="8" customWidth="1"/>
    <col min="4" max="4" width="18" style="8" bestFit="1" customWidth="1"/>
    <col min="5" max="5" width="8.85546875" style="8" bestFit="1" customWidth="1"/>
    <col min="6" max="6" width="10.7109375" style="8" bestFit="1" customWidth="1"/>
    <col min="7" max="7" width="11" style="8" bestFit="1" customWidth="1"/>
    <col min="8" max="8" width="26" style="8" bestFit="1" customWidth="1"/>
    <col min="9" max="9" width="17.85546875" style="8" customWidth="1"/>
    <col min="10" max="10" width="3.28515625" style="8" bestFit="1" customWidth="1"/>
    <col min="11" max="11" width="2" style="8" hidden="1" customWidth="1"/>
    <col min="12" max="12" width="5.7109375" style="8" hidden="1" customWidth="1"/>
    <col min="13" max="13" width="6.42578125" style="8" hidden="1" customWidth="1"/>
    <col min="14" max="14" width="6.28515625" style="8" hidden="1" customWidth="1"/>
    <col min="15" max="15" width="10.7109375" style="8" hidden="1" customWidth="1"/>
    <col min="16" max="16" width="5.7109375" style="8" hidden="1" customWidth="1"/>
    <col min="17" max="17" width="5.28515625" style="8" hidden="1" customWidth="1"/>
    <col min="18" max="16384" width="9.140625" style="8"/>
  </cols>
  <sheetData>
    <row r="1" spans="1:17" ht="32.25" thickBot="1" x14ac:dyDescent="0.3">
      <c r="A1" s="7"/>
      <c r="B1" s="20" t="s">
        <v>16</v>
      </c>
      <c r="C1" s="21" t="s">
        <v>17</v>
      </c>
      <c r="D1" s="22" t="s">
        <v>25</v>
      </c>
      <c r="E1" s="22" t="s">
        <v>24</v>
      </c>
      <c r="F1" s="22" t="s">
        <v>18</v>
      </c>
      <c r="G1" s="22" t="s">
        <v>19</v>
      </c>
      <c r="H1" s="23" t="s">
        <v>45</v>
      </c>
      <c r="I1" s="80" t="s">
        <v>199</v>
      </c>
      <c r="J1" s="127"/>
      <c r="K1" s="127"/>
      <c r="L1" s="127" t="s">
        <v>42</v>
      </c>
      <c r="M1" s="127" t="s">
        <v>43</v>
      </c>
      <c r="N1" s="127" t="s">
        <v>44</v>
      </c>
      <c r="O1" s="128" t="s">
        <v>200</v>
      </c>
      <c r="P1" s="254" t="s">
        <v>202</v>
      </c>
      <c r="Q1" s="254"/>
    </row>
    <row r="2" spans="1:17" x14ac:dyDescent="0.25">
      <c r="A2" s="239" t="str">
        <f ca="1">IF(J2="ü",IF(ISNUMBER(A1),A1+1,1),"")</f>
        <v/>
      </c>
      <c r="B2" s="105"/>
      <c r="C2" s="106"/>
      <c r="D2" s="106"/>
      <c r="E2" s="106"/>
      <c r="F2" s="103"/>
      <c r="G2" s="18" t="str">
        <f t="shared" ref="G2:G65" ca="1" si="0">IF(OR(ISBLANK(E2),ISBLANK(F2)),"",INDEX(tabTL,MATCH(IF(MONTH(NOW())&lt;9,YEAR(NOW())-1,YEAR(NOW()))-YEAR(F2),INDEX(tabTL,,2)),1))</f>
        <v/>
      </c>
      <c r="H2" s="248"/>
      <c r="I2" s="242" t="str">
        <f ca="1">IF(J2="ü",IF(Q3&lt;4,"Coupe de France","Championnat de France"),"")</f>
        <v/>
      </c>
      <c r="J2" s="251" t="str">
        <f ca="1">IF(AND(O2,Q2,COUNTIF(K2:K10,"=1")&lt;=3,COUNTIF(L2:N10,TRUE)/3=9-COUNTIF(K2:K10,"=1")),"ü","û")</f>
        <v>û</v>
      </c>
      <c r="K2" s="16">
        <f ca="1">COUNTA(B2:G2,H2)</f>
        <v>1</v>
      </c>
      <c r="L2" s="16" t="b">
        <f ca="1">OR(K2=0,K2=7)</f>
        <v>0</v>
      </c>
      <c r="M2" s="16" t="b">
        <f>IF(LEN(D2)=9,AND(IFERROR(VALUE(LEFT(D2,8))&gt;0,FALSE),ISTEXT(RIGHT(D2,1))),FALSE)</f>
        <v>0</v>
      </c>
      <c r="N2" s="17" t="b">
        <f t="shared" ref="N2:N65" ca="1" si="1">IF(ISNUMBER(F2),AND(F2&gt;=DATE(IF(MONTH(NOW())&lt;9,YEAR(NOW())-1,YEAR(NOW()))-VLOOKUP(G2,tabTL,3,FALSE),1,1),F2&lt;=DATE(IF(MONTH(NOW())&lt;9,YEAR(NOW())-1,YEAR(NOW()))-VLOOKUP(G2,tabTL,2,FALSE),12,31)),FALSE)</f>
        <v>0</v>
      </c>
      <c r="O2" s="82" t="b">
        <f ca="1">AND(O3:O10)</f>
        <v>1</v>
      </c>
      <c r="P2" s="8" t="b">
        <f t="shared" ref="P2:P10" ca="1" si="2">IFERROR(MATCH(G2,INDEX(tabTL,,1),0),FALSE)</f>
        <v>0</v>
      </c>
      <c r="Q2" s="8" t="b">
        <f ca="1">IF(Q3&lt;4,TRUE,IF(Q4&lt;3,FALSE,TRUE))</f>
        <v>1</v>
      </c>
    </row>
    <row r="3" spans="1:17" x14ac:dyDescent="0.25">
      <c r="A3" s="240"/>
      <c r="B3" s="107"/>
      <c r="C3" s="108"/>
      <c r="D3" s="108"/>
      <c r="E3" s="108"/>
      <c r="F3" s="103"/>
      <c r="G3" s="5" t="str">
        <f t="shared" ca="1" si="0"/>
        <v/>
      </c>
      <c r="H3" s="249"/>
      <c r="I3" s="243"/>
      <c r="J3" s="252"/>
      <c r="K3" s="16">
        <f t="shared" ref="K3:K10" ca="1" si="3">COUNTA(B3:G3)</f>
        <v>1</v>
      </c>
      <c r="L3" s="16" t="b">
        <f ca="1">OR(K3=0,K3=6)</f>
        <v>0</v>
      </c>
      <c r="M3" s="16" t="b">
        <f t="shared" ref="M3:M9" si="4">IF(LEN(D3)=9,AND(IFERROR(VALUE(LEFT(D3,8))&gt;0,FALSE),ISTEXT(RIGHT(D3,1))),FALSE)</f>
        <v>0</v>
      </c>
      <c r="N3" s="17" t="b">
        <f t="shared" ca="1" si="1"/>
        <v>0</v>
      </c>
      <c r="O3" s="82" t="b">
        <f t="shared" ref="O3:O10" ca="1" si="5">IF(N3=AND(L2:N3),TRUE,FALSE)</f>
        <v>1</v>
      </c>
      <c r="P3" s="8" t="b">
        <f t="shared" ca="1" si="2"/>
        <v>0</v>
      </c>
      <c r="Q3" s="8">
        <f ca="1">MAX(P2:P10)</f>
        <v>0</v>
      </c>
    </row>
    <row r="4" spans="1:17" x14ac:dyDescent="0.25">
      <c r="A4" s="240"/>
      <c r="B4" s="107"/>
      <c r="C4" s="108"/>
      <c r="D4" s="108"/>
      <c r="E4" s="108"/>
      <c r="F4" s="103"/>
      <c r="G4" s="5" t="str">
        <f t="shared" ca="1" si="0"/>
        <v/>
      </c>
      <c r="H4" s="249"/>
      <c r="I4" s="243"/>
      <c r="J4" s="252"/>
      <c r="K4" s="16">
        <f t="shared" ca="1" si="3"/>
        <v>1</v>
      </c>
      <c r="L4" s="16" t="b">
        <f ca="1">OR(K4=0,K4=6)</f>
        <v>0</v>
      </c>
      <c r="M4" s="16" t="b">
        <f t="shared" si="4"/>
        <v>0</v>
      </c>
      <c r="N4" s="17" t="b">
        <f t="shared" ca="1" si="1"/>
        <v>0</v>
      </c>
      <c r="O4" s="82" t="b">
        <f t="shared" ca="1" si="5"/>
        <v>1</v>
      </c>
      <c r="P4" s="8" t="b">
        <f t="shared" ca="1" si="2"/>
        <v>0</v>
      </c>
      <c r="Q4" s="8">
        <f ca="1">MIN(P2:P10)</f>
        <v>0</v>
      </c>
    </row>
    <row r="5" spans="1:17" x14ac:dyDescent="0.25">
      <c r="A5" s="240"/>
      <c r="B5" s="107"/>
      <c r="C5" s="108"/>
      <c r="D5" s="108"/>
      <c r="E5" s="108"/>
      <c r="F5" s="103"/>
      <c r="G5" s="5" t="str">
        <f t="shared" ca="1" si="0"/>
        <v/>
      </c>
      <c r="H5" s="249"/>
      <c r="I5" s="243"/>
      <c r="J5" s="252"/>
      <c r="K5" s="16">
        <f t="shared" ca="1" si="3"/>
        <v>1</v>
      </c>
      <c r="L5" s="16" t="b">
        <f t="shared" ref="L5:L10" ca="1" si="6">OR(K5=0,K5=6)</f>
        <v>0</v>
      </c>
      <c r="M5" s="16" t="b">
        <f t="shared" si="4"/>
        <v>0</v>
      </c>
      <c r="N5" s="17" t="b">
        <f t="shared" ca="1" si="1"/>
        <v>0</v>
      </c>
      <c r="O5" s="82" t="b">
        <f t="shared" ca="1" si="5"/>
        <v>1</v>
      </c>
      <c r="P5" s="8" t="b">
        <f t="shared" ca="1" si="2"/>
        <v>0</v>
      </c>
    </row>
    <row r="6" spans="1:17" x14ac:dyDescent="0.25">
      <c r="A6" s="240"/>
      <c r="B6" s="107"/>
      <c r="C6" s="108"/>
      <c r="D6" s="108"/>
      <c r="E6" s="108"/>
      <c r="F6" s="103"/>
      <c r="G6" s="5" t="str">
        <f t="shared" ca="1" si="0"/>
        <v/>
      </c>
      <c r="H6" s="249"/>
      <c r="I6" s="243"/>
      <c r="J6" s="252"/>
      <c r="K6" s="16">
        <f t="shared" ca="1" si="3"/>
        <v>1</v>
      </c>
      <c r="L6" s="16" t="b">
        <f t="shared" ca="1" si="6"/>
        <v>0</v>
      </c>
      <c r="M6" s="16" t="b">
        <f t="shared" si="4"/>
        <v>0</v>
      </c>
      <c r="N6" s="17" t="b">
        <f t="shared" ca="1" si="1"/>
        <v>0</v>
      </c>
      <c r="O6" s="82" t="b">
        <f t="shared" ca="1" si="5"/>
        <v>1</v>
      </c>
      <c r="P6" s="8" t="b">
        <f t="shared" ca="1" si="2"/>
        <v>0</v>
      </c>
    </row>
    <row r="7" spans="1:17" x14ac:dyDescent="0.25">
      <c r="A7" s="240"/>
      <c r="B7" s="107"/>
      <c r="C7" s="108"/>
      <c r="D7" s="108"/>
      <c r="E7" s="108"/>
      <c r="F7" s="103"/>
      <c r="G7" s="5" t="str">
        <f t="shared" ca="1" si="0"/>
        <v/>
      </c>
      <c r="H7" s="249"/>
      <c r="I7" s="243"/>
      <c r="J7" s="252"/>
      <c r="K7" s="16">
        <f t="shared" ca="1" si="3"/>
        <v>1</v>
      </c>
      <c r="L7" s="16" t="b">
        <f t="shared" ca="1" si="6"/>
        <v>0</v>
      </c>
      <c r="M7" s="16" t="b">
        <f t="shared" si="4"/>
        <v>0</v>
      </c>
      <c r="N7" s="17" t="b">
        <f t="shared" ca="1" si="1"/>
        <v>0</v>
      </c>
      <c r="O7" s="82" t="b">
        <f t="shared" ca="1" si="5"/>
        <v>1</v>
      </c>
      <c r="P7" s="8" t="b">
        <f t="shared" ca="1" si="2"/>
        <v>0</v>
      </c>
    </row>
    <row r="8" spans="1:17" x14ac:dyDescent="0.25">
      <c r="A8" s="240"/>
      <c r="B8" s="107"/>
      <c r="C8" s="108"/>
      <c r="D8" s="108"/>
      <c r="E8" s="108"/>
      <c r="F8" s="103"/>
      <c r="G8" s="5" t="str">
        <f t="shared" ca="1" si="0"/>
        <v/>
      </c>
      <c r="H8" s="249"/>
      <c r="I8" s="243"/>
      <c r="J8" s="252"/>
      <c r="K8" s="16">
        <f t="shared" ca="1" si="3"/>
        <v>1</v>
      </c>
      <c r="L8" s="16" t="b">
        <f t="shared" ca="1" si="6"/>
        <v>0</v>
      </c>
      <c r="M8" s="16" t="b">
        <f t="shared" si="4"/>
        <v>0</v>
      </c>
      <c r="N8" s="17" t="b">
        <f t="shared" ca="1" si="1"/>
        <v>0</v>
      </c>
      <c r="O8" s="82" t="b">
        <f t="shared" ca="1" si="5"/>
        <v>1</v>
      </c>
      <c r="P8" s="8" t="b">
        <f t="shared" ca="1" si="2"/>
        <v>0</v>
      </c>
    </row>
    <row r="9" spans="1:17" x14ac:dyDescent="0.25">
      <c r="A9" s="240"/>
      <c r="B9" s="107"/>
      <c r="C9" s="108"/>
      <c r="D9" s="108"/>
      <c r="E9" s="108"/>
      <c r="F9" s="103"/>
      <c r="G9" s="5" t="str">
        <f t="shared" ca="1" si="0"/>
        <v/>
      </c>
      <c r="H9" s="249"/>
      <c r="I9" s="243"/>
      <c r="J9" s="252"/>
      <c r="K9" s="16">
        <f t="shared" ca="1" si="3"/>
        <v>1</v>
      </c>
      <c r="L9" s="16" t="b">
        <f t="shared" ca="1" si="6"/>
        <v>0</v>
      </c>
      <c r="M9" s="16" t="b">
        <f t="shared" si="4"/>
        <v>0</v>
      </c>
      <c r="N9" s="17" t="b">
        <f t="shared" ca="1" si="1"/>
        <v>0</v>
      </c>
      <c r="O9" s="82" t="b">
        <f t="shared" ca="1" si="5"/>
        <v>1</v>
      </c>
      <c r="P9" s="8" t="b">
        <f t="shared" ca="1" si="2"/>
        <v>0</v>
      </c>
    </row>
    <row r="10" spans="1:17" ht="15.75" thickBot="1" x14ac:dyDescent="0.3">
      <c r="A10" s="241"/>
      <c r="B10" s="109"/>
      <c r="C10" s="110"/>
      <c r="D10" s="110"/>
      <c r="E10" s="110"/>
      <c r="F10" s="104"/>
      <c r="G10" s="19" t="str">
        <f t="shared" ca="1" si="0"/>
        <v/>
      </c>
      <c r="H10" s="250"/>
      <c r="I10" s="244"/>
      <c r="J10" s="253"/>
      <c r="K10" s="16">
        <f t="shared" ca="1" si="3"/>
        <v>1</v>
      </c>
      <c r="L10" s="16" t="b">
        <f t="shared" ca="1" si="6"/>
        <v>0</v>
      </c>
      <c r="M10" s="16" t="b">
        <f>IF(LEN(D10)=9,AND(IFERROR(VALUE(LEFT(D10,8))&gt;0,FALSE),ISTEXT(RIGHT(D10,1))),FALSE)</f>
        <v>0</v>
      </c>
      <c r="N10" s="17" t="b">
        <f t="shared" ca="1" si="1"/>
        <v>0</v>
      </c>
      <c r="O10" s="82" t="b">
        <f t="shared" ca="1" si="5"/>
        <v>1</v>
      </c>
      <c r="P10" s="8" t="b">
        <f t="shared" ca="1" si="2"/>
        <v>0</v>
      </c>
    </row>
    <row r="11" spans="1:17" x14ac:dyDescent="0.25">
      <c r="A11" s="239" t="str">
        <f ca="1">IF(J11="ü",IF(ISNUMBER(A2),A2+1,1),"")</f>
        <v/>
      </c>
      <c r="B11" s="105"/>
      <c r="C11" s="106"/>
      <c r="D11" s="106"/>
      <c r="E11" s="106"/>
      <c r="F11" s="102"/>
      <c r="G11" s="18" t="str">
        <f t="shared" ca="1" si="0"/>
        <v/>
      </c>
      <c r="H11" s="248"/>
      <c r="I11" s="242" t="str">
        <f ca="1">IF(J11="ü",IF(Q12&lt;4,"Coupe de France","Championnat de France"),"")</f>
        <v/>
      </c>
      <c r="J11" s="251" t="str">
        <f ca="1">IF(AND(O11,Q11,COUNTIF(K11:K19,"=1")&lt;=3,COUNTIF(L11:N19,TRUE)/3=9-COUNTIF(K11:K19,"=1")),"ü","û")</f>
        <v>û</v>
      </c>
      <c r="K11" s="16">
        <f t="shared" ref="K11" ca="1" si="7">COUNTA(B11:G11,H11)</f>
        <v>1</v>
      </c>
      <c r="L11" s="16" t="b">
        <f t="shared" ref="L11" ca="1" si="8">OR(K11=0,K11=7)</f>
        <v>0</v>
      </c>
      <c r="M11" s="16" t="b">
        <f t="shared" ref="M11:M74" si="9">IF(LEN(D11)=9,AND(IFERROR(VALUE(LEFT(D11,8))&gt;0,FALSE),ISTEXT(RIGHT(D11,1))),FALSE)</f>
        <v>0</v>
      </c>
      <c r="N11" s="17" t="b">
        <f t="shared" ca="1" si="1"/>
        <v>0</v>
      </c>
      <c r="O11" s="82" t="b">
        <f t="shared" ref="O11" ca="1" si="10">AND(O12:O19)</f>
        <v>1</v>
      </c>
      <c r="P11" s="8" t="b">
        <f t="shared" ref="P11:P74" ca="1" si="11">IFERROR(MATCH(G11,INDEX(tabTL,,1),0),FALSE)</f>
        <v>0</v>
      </c>
      <c r="Q11" s="8" t="b">
        <f t="shared" ref="Q11" ca="1" si="12">IF(Q12&lt;4,TRUE,IF(Q13&lt;3,FALSE,TRUE))</f>
        <v>1</v>
      </c>
    </row>
    <row r="12" spans="1:17" x14ac:dyDescent="0.25">
      <c r="A12" s="240"/>
      <c r="B12" s="107"/>
      <c r="C12" s="108"/>
      <c r="D12" s="108"/>
      <c r="E12" s="108"/>
      <c r="F12" s="103"/>
      <c r="G12" s="5" t="str">
        <f t="shared" ca="1" si="0"/>
        <v/>
      </c>
      <c r="H12" s="249"/>
      <c r="I12" s="243"/>
      <c r="J12" s="252"/>
      <c r="K12" s="16">
        <f t="shared" ref="K12:K19" ca="1" si="13">COUNTA(B12:G12)</f>
        <v>1</v>
      </c>
      <c r="L12" s="16" t="b">
        <f t="shared" ref="L12:L19" ca="1" si="14">OR(K12=0,K12=6)</f>
        <v>0</v>
      </c>
      <c r="M12" s="16" t="b">
        <f t="shared" si="9"/>
        <v>0</v>
      </c>
      <c r="N12" s="17" t="b">
        <f t="shared" ca="1" si="1"/>
        <v>0</v>
      </c>
      <c r="O12" s="82" t="b">
        <f t="shared" ref="O12:O19" ca="1" si="15">IF(N12=AND(L11:N12),TRUE,FALSE)</f>
        <v>1</v>
      </c>
      <c r="P12" s="8" t="b">
        <f t="shared" ca="1" si="11"/>
        <v>0</v>
      </c>
      <c r="Q12" s="8">
        <f t="shared" ref="Q12" ca="1" si="16">MAX(P11:P19)</f>
        <v>0</v>
      </c>
    </row>
    <row r="13" spans="1:17" x14ac:dyDescent="0.25">
      <c r="A13" s="240"/>
      <c r="B13" s="107"/>
      <c r="C13" s="108"/>
      <c r="D13" s="108"/>
      <c r="E13" s="108"/>
      <c r="F13" s="103"/>
      <c r="G13" s="5" t="str">
        <f t="shared" ca="1" si="0"/>
        <v/>
      </c>
      <c r="H13" s="249"/>
      <c r="I13" s="243"/>
      <c r="J13" s="252"/>
      <c r="K13" s="16">
        <f t="shared" ca="1" si="13"/>
        <v>1</v>
      </c>
      <c r="L13" s="16" t="b">
        <f t="shared" ca="1" si="14"/>
        <v>0</v>
      </c>
      <c r="M13" s="16" t="b">
        <f t="shared" si="9"/>
        <v>0</v>
      </c>
      <c r="N13" s="17" t="b">
        <f t="shared" ca="1" si="1"/>
        <v>0</v>
      </c>
      <c r="O13" s="82" t="b">
        <f t="shared" ca="1" si="15"/>
        <v>1</v>
      </c>
      <c r="P13" s="8" t="b">
        <f t="shared" ca="1" si="11"/>
        <v>0</v>
      </c>
      <c r="Q13" s="8">
        <f t="shared" ref="Q13" ca="1" si="17">MIN(P11:P19)</f>
        <v>0</v>
      </c>
    </row>
    <row r="14" spans="1:17" x14ac:dyDescent="0.25">
      <c r="A14" s="240"/>
      <c r="B14" s="107"/>
      <c r="C14" s="108"/>
      <c r="D14" s="108"/>
      <c r="E14" s="108"/>
      <c r="F14" s="103"/>
      <c r="G14" s="5" t="str">
        <f t="shared" ca="1" si="0"/>
        <v/>
      </c>
      <c r="H14" s="249"/>
      <c r="I14" s="243"/>
      <c r="J14" s="252"/>
      <c r="K14" s="16">
        <f t="shared" ca="1" si="13"/>
        <v>1</v>
      </c>
      <c r="L14" s="16" t="b">
        <f t="shared" ca="1" si="14"/>
        <v>0</v>
      </c>
      <c r="M14" s="16" t="b">
        <f t="shared" si="9"/>
        <v>0</v>
      </c>
      <c r="N14" s="17" t="b">
        <f t="shared" ca="1" si="1"/>
        <v>0</v>
      </c>
      <c r="O14" s="82" t="b">
        <f t="shared" ca="1" si="15"/>
        <v>1</v>
      </c>
      <c r="P14" s="8" t="b">
        <f t="shared" ca="1" si="11"/>
        <v>0</v>
      </c>
    </row>
    <row r="15" spans="1:17" x14ac:dyDescent="0.25">
      <c r="A15" s="240"/>
      <c r="B15" s="107"/>
      <c r="C15" s="108"/>
      <c r="D15" s="108"/>
      <c r="E15" s="108"/>
      <c r="F15" s="103"/>
      <c r="G15" s="5" t="str">
        <f t="shared" ca="1" si="0"/>
        <v/>
      </c>
      <c r="H15" s="249"/>
      <c r="I15" s="243"/>
      <c r="J15" s="252"/>
      <c r="K15" s="16">
        <f t="shared" ca="1" si="13"/>
        <v>1</v>
      </c>
      <c r="L15" s="16" t="b">
        <f t="shared" ca="1" si="14"/>
        <v>0</v>
      </c>
      <c r="M15" s="16" t="b">
        <f t="shared" si="9"/>
        <v>0</v>
      </c>
      <c r="N15" s="17" t="b">
        <f t="shared" ca="1" si="1"/>
        <v>0</v>
      </c>
      <c r="O15" s="82" t="b">
        <f t="shared" ca="1" si="15"/>
        <v>1</v>
      </c>
      <c r="P15" s="8" t="b">
        <f t="shared" ca="1" si="11"/>
        <v>0</v>
      </c>
    </row>
    <row r="16" spans="1:17" x14ac:dyDescent="0.25">
      <c r="A16" s="240"/>
      <c r="B16" s="107"/>
      <c r="C16" s="108"/>
      <c r="D16" s="108"/>
      <c r="E16" s="108"/>
      <c r="F16" s="103"/>
      <c r="G16" s="5" t="str">
        <f t="shared" ca="1" si="0"/>
        <v/>
      </c>
      <c r="H16" s="249"/>
      <c r="I16" s="243"/>
      <c r="J16" s="252"/>
      <c r="K16" s="16">
        <f t="shared" ca="1" si="13"/>
        <v>1</v>
      </c>
      <c r="L16" s="16" t="b">
        <f t="shared" ca="1" si="14"/>
        <v>0</v>
      </c>
      <c r="M16" s="16" t="b">
        <f t="shared" si="9"/>
        <v>0</v>
      </c>
      <c r="N16" s="17" t="b">
        <f t="shared" ca="1" si="1"/>
        <v>0</v>
      </c>
      <c r="O16" s="82" t="b">
        <f t="shared" ca="1" si="15"/>
        <v>1</v>
      </c>
      <c r="P16" s="8" t="b">
        <f t="shared" ca="1" si="11"/>
        <v>0</v>
      </c>
    </row>
    <row r="17" spans="1:17" x14ac:dyDescent="0.25">
      <c r="A17" s="240"/>
      <c r="B17" s="107"/>
      <c r="C17" s="108"/>
      <c r="D17" s="108"/>
      <c r="E17" s="108"/>
      <c r="F17" s="103"/>
      <c r="G17" s="5" t="str">
        <f t="shared" ca="1" si="0"/>
        <v/>
      </c>
      <c r="H17" s="249"/>
      <c r="I17" s="243"/>
      <c r="J17" s="252"/>
      <c r="K17" s="16">
        <f t="shared" ca="1" si="13"/>
        <v>1</v>
      </c>
      <c r="L17" s="16" t="b">
        <f t="shared" ca="1" si="14"/>
        <v>0</v>
      </c>
      <c r="M17" s="16" t="b">
        <f t="shared" si="9"/>
        <v>0</v>
      </c>
      <c r="N17" s="17" t="b">
        <f t="shared" ca="1" si="1"/>
        <v>0</v>
      </c>
      <c r="O17" s="82" t="b">
        <f t="shared" ca="1" si="15"/>
        <v>1</v>
      </c>
      <c r="P17" s="8" t="b">
        <f t="shared" ca="1" si="11"/>
        <v>0</v>
      </c>
    </row>
    <row r="18" spans="1:17" x14ac:dyDescent="0.25">
      <c r="A18" s="240"/>
      <c r="B18" s="107"/>
      <c r="C18" s="108"/>
      <c r="D18" s="108"/>
      <c r="E18" s="108"/>
      <c r="F18" s="103"/>
      <c r="G18" s="5" t="str">
        <f t="shared" ca="1" si="0"/>
        <v/>
      </c>
      <c r="H18" s="249"/>
      <c r="I18" s="243"/>
      <c r="J18" s="252"/>
      <c r="K18" s="16">
        <f t="shared" ca="1" si="13"/>
        <v>1</v>
      </c>
      <c r="L18" s="16" t="b">
        <f t="shared" ca="1" si="14"/>
        <v>0</v>
      </c>
      <c r="M18" s="16" t="b">
        <f t="shared" si="9"/>
        <v>0</v>
      </c>
      <c r="N18" s="17" t="b">
        <f t="shared" ca="1" si="1"/>
        <v>0</v>
      </c>
      <c r="O18" s="82" t="b">
        <f t="shared" ca="1" si="15"/>
        <v>1</v>
      </c>
      <c r="P18" s="8" t="b">
        <f t="shared" ca="1" si="11"/>
        <v>0</v>
      </c>
    </row>
    <row r="19" spans="1:17" ht="15.75" thickBot="1" x14ac:dyDescent="0.3">
      <c r="A19" s="241"/>
      <c r="B19" s="109"/>
      <c r="C19" s="110"/>
      <c r="D19" s="110"/>
      <c r="E19" s="110"/>
      <c r="F19" s="104"/>
      <c r="G19" s="19" t="str">
        <f t="shared" ca="1" si="0"/>
        <v/>
      </c>
      <c r="H19" s="250"/>
      <c r="I19" s="244"/>
      <c r="J19" s="253"/>
      <c r="K19" s="16">
        <f t="shared" ca="1" si="13"/>
        <v>1</v>
      </c>
      <c r="L19" s="16" t="b">
        <f t="shared" ca="1" si="14"/>
        <v>0</v>
      </c>
      <c r="M19" s="16" t="b">
        <f t="shared" si="9"/>
        <v>0</v>
      </c>
      <c r="N19" s="17" t="b">
        <f t="shared" ca="1" si="1"/>
        <v>0</v>
      </c>
      <c r="O19" s="82" t="b">
        <f t="shared" ca="1" si="15"/>
        <v>1</v>
      </c>
      <c r="P19" s="8" t="b">
        <f t="shared" ca="1" si="11"/>
        <v>0</v>
      </c>
    </row>
    <row r="20" spans="1:17" x14ac:dyDescent="0.25">
      <c r="A20" s="239" t="str">
        <f t="shared" ref="A20" ca="1" si="18">IF(J20="ü",IF(ISNUMBER(A11),A11+1,1),"")</f>
        <v/>
      </c>
      <c r="B20" s="105"/>
      <c r="C20" s="106"/>
      <c r="D20" s="106"/>
      <c r="E20" s="106"/>
      <c r="F20" s="102"/>
      <c r="G20" s="18" t="str">
        <f t="shared" ca="1" si="0"/>
        <v/>
      </c>
      <c r="H20" s="248"/>
      <c r="I20" s="242" t="str">
        <f t="shared" ref="I20" ca="1" si="19">IF(J20="ü",IF(Q21&lt;4,"Coupe de France","Championnat de France"),"")</f>
        <v/>
      </c>
      <c r="J20" s="251" t="str">
        <f t="shared" ref="J20" ca="1" si="20">IF(AND(O20,COUNTIF(K20:K28,"=1")&lt;=3,COUNTIF(L20:N28,TRUE)/3=9-COUNTIF(K20:K28,"=1")),"ü","û")</f>
        <v>û</v>
      </c>
      <c r="K20" s="16">
        <f t="shared" ref="K20" ca="1" si="21">COUNTA(B20:G20,H20)</f>
        <v>1</v>
      </c>
      <c r="L20" s="16" t="b">
        <f t="shared" ref="L20" ca="1" si="22">OR(K20=0,K20=7)</f>
        <v>0</v>
      </c>
      <c r="M20" s="16" t="b">
        <f t="shared" si="9"/>
        <v>0</v>
      </c>
      <c r="N20" s="17" t="b">
        <f t="shared" ca="1" si="1"/>
        <v>0</v>
      </c>
      <c r="O20" s="82" t="b">
        <f t="shared" ref="O20" ca="1" si="23">AND(O21:O28)</f>
        <v>1</v>
      </c>
      <c r="P20" s="8" t="b">
        <f t="shared" ca="1" si="11"/>
        <v>0</v>
      </c>
      <c r="Q20" s="8" t="b">
        <f t="shared" ref="Q20" ca="1" si="24">IF(Q21&lt;4,TRUE,IF(Q22&lt;3,FALSE,TRUE))</f>
        <v>1</v>
      </c>
    </row>
    <row r="21" spans="1:17" x14ac:dyDescent="0.25">
      <c r="A21" s="240"/>
      <c r="B21" s="107"/>
      <c r="C21" s="108"/>
      <c r="D21" s="108"/>
      <c r="E21" s="108"/>
      <c r="F21" s="103"/>
      <c r="G21" s="5" t="str">
        <f t="shared" ca="1" si="0"/>
        <v/>
      </c>
      <c r="H21" s="249"/>
      <c r="I21" s="243"/>
      <c r="J21" s="252"/>
      <c r="K21" s="16">
        <f t="shared" ref="K21:K28" ca="1" si="25">COUNTA(B21:G21)</f>
        <v>1</v>
      </c>
      <c r="L21" s="16" t="b">
        <f t="shared" ref="L21:L28" ca="1" si="26">OR(K21=0,K21=6)</f>
        <v>0</v>
      </c>
      <c r="M21" s="16" t="b">
        <f t="shared" si="9"/>
        <v>0</v>
      </c>
      <c r="N21" s="17" t="b">
        <f t="shared" ca="1" si="1"/>
        <v>0</v>
      </c>
      <c r="O21" s="82" t="b">
        <f t="shared" ref="O21:O28" ca="1" si="27">IF(N21=AND(L20:N21),TRUE,FALSE)</f>
        <v>1</v>
      </c>
      <c r="P21" s="8" t="b">
        <f t="shared" ca="1" si="11"/>
        <v>0</v>
      </c>
      <c r="Q21" s="8">
        <f t="shared" ref="Q21" ca="1" si="28">MAX(P20:P28)</f>
        <v>0</v>
      </c>
    </row>
    <row r="22" spans="1:17" x14ac:dyDescent="0.25">
      <c r="A22" s="240"/>
      <c r="B22" s="107"/>
      <c r="C22" s="108"/>
      <c r="D22" s="108"/>
      <c r="E22" s="108"/>
      <c r="F22" s="103"/>
      <c r="G22" s="5" t="str">
        <f t="shared" ca="1" si="0"/>
        <v/>
      </c>
      <c r="H22" s="249"/>
      <c r="I22" s="243"/>
      <c r="J22" s="252"/>
      <c r="K22" s="16">
        <f t="shared" ca="1" si="25"/>
        <v>1</v>
      </c>
      <c r="L22" s="16" t="b">
        <f t="shared" ca="1" si="26"/>
        <v>0</v>
      </c>
      <c r="M22" s="16" t="b">
        <f t="shared" si="9"/>
        <v>0</v>
      </c>
      <c r="N22" s="17" t="b">
        <f t="shared" ca="1" si="1"/>
        <v>0</v>
      </c>
      <c r="O22" s="82" t="b">
        <f t="shared" ca="1" si="27"/>
        <v>1</v>
      </c>
      <c r="P22" s="8" t="b">
        <f t="shared" ca="1" si="11"/>
        <v>0</v>
      </c>
      <c r="Q22" s="8">
        <f t="shared" ref="Q22" ca="1" si="29">MIN(P20:P28)</f>
        <v>0</v>
      </c>
    </row>
    <row r="23" spans="1:17" x14ac:dyDescent="0.25">
      <c r="A23" s="240"/>
      <c r="B23" s="107"/>
      <c r="C23" s="108"/>
      <c r="D23" s="108"/>
      <c r="E23" s="108"/>
      <c r="F23" s="103"/>
      <c r="G23" s="5" t="str">
        <f t="shared" ca="1" si="0"/>
        <v/>
      </c>
      <c r="H23" s="249"/>
      <c r="I23" s="243"/>
      <c r="J23" s="252"/>
      <c r="K23" s="16">
        <f t="shared" ca="1" si="25"/>
        <v>1</v>
      </c>
      <c r="L23" s="16" t="b">
        <f t="shared" ca="1" si="26"/>
        <v>0</v>
      </c>
      <c r="M23" s="16" t="b">
        <f t="shared" si="9"/>
        <v>0</v>
      </c>
      <c r="N23" s="17" t="b">
        <f t="shared" ca="1" si="1"/>
        <v>0</v>
      </c>
      <c r="O23" s="82" t="b">
        <f t="shared" ca="1" si="27"/>
        <v>1</v>
      </c>
      <c r="P23" s="8" t="b">
        <f t="shared" ca="1" si="11"/>
        <v>0</v>
      </c>
    </row>
    <row r="24" spans="1:17" x14ac:dyDescent="0.25">
      <c r="A24" s="240"/>
      <c r="B24" s="107"/>
      <c r="C24" s="108"/>
      <c r="D24" s="108"/>
      <c r="E24" s="108"/>
      <c r="F24" s="103"/>
      <c r="G24" s="5" t="str">
        <f t="shared" ca="1" si="0"/>
        <v/>
      </c>
      <c r="H24" s="249"/>
      <c r="I24" s="243"/>
      <c r="J24" s="252"/>
      <c r="K24" s="16">
        <f t="shared" ca="1" si="25"/>
        <v>1</v>
      </c>
      <c r="L24" s="16" t="b">
        <f t="shared" ca="1" si="26"/>
        <v>0</v>
      </c>
      <c r="M24" s="16" t="b">
        <f t="shared" si="9"/>
        <v>0</v>
      </c>
      <c r="N24" s="17" t="b">
        <f t="shared" ca="1" si="1"/>
        <v>0</v>
      </c>
      <c r="O24" s="82" t="b">
        <f t="shared" ca="1" si="27"/>
        <v>1</v>
      </c>
      <c r="P24" s="8" t="b">
        <f t="shared" ca="1" si="11"/>
        <v>0</v>
      </c>
    </row>
    <row r="25" spans="1:17" x14ac:dyDescent="0.25">
      <c r="A25" s="240"/>
      <c r="B25" s="107"/>
      <c r="C25" s="108"/>
      <c r="D25" s="108"/>
      <c r="E25" s="108"/>
      <c r="F25" s="103"/>
      <c r="G25" s="5" t="str">
        <f t="shared" ca="1" si="0"/>
        <v/>
      </c>
      <c r="H25" s="249"/>
      <c r="I25" s="243"/>
      <c r="J25" s="252"/>
      <c r="K25" s="16">
        <f t="shared" ca="1" si="25"/>
        <v>1</v>
      </c>
      <c r="L25" s="16" t="b">
        <f t="shared" ca="1" si="26"/>
        <v>0</v>
      </c>
      <c r="M25" s="16" t="b">
        <f t="shared" si="9"/>
        <v>0</v>
      </c>
      <c r="N25" s="17" t="b">
        <f t="shared" ca="1" si="1"/>
        <v>0</v>
      </c>
      <c r="O25" s="82" t="b">
        <f t="shared" ca="1" si="27"/>
        <v>1</v>
      </c>
      <c r="P25" s="8" t="b">
        <f t="shared" ca="1" si="11"/>
        <v>0</v>
      </c>
    </row>
    <row r="26" spans="1:17" x14ac:dyDescent="0.25">
      <c r="A26" s="240"/>
      <c r="B26" s="107"/>
      <c r="C26" s="108"/>
      <c r="D26" s="108"/>
      <c r="E26" s="108"/>
      <c r="F26" s="103"/>
      <c r="G26" s="5" t="str">
        <f t="shared" ca="1" si="0"/>
        <v/>
      </c>
      <c r="H26" s="249"/>
      <c r="I26" s="243"/>
      <c r="J26" s="252"/>
      <c r="K26" s="16">
        <f t="shared" ca="1" si="25"/>
        <v>1</v>
      </c>
      <c r="L26" s="16" t="b">
        <f t="shared" ca="1" si="26"/>
        <v>0</v>
      </c>
      <c r="M26" s="16" t="b">
        <f t="shared" si="9"/>
        <v>0</v>
      </c>
      <c r="N26" s="17" t="b">
        <f t="shared" ca="1" si="1"/>
        <v>0</v>
      </c>
      <c r="O26" s="82" t="b">
        <f t="shared" ca="1" si="27"/>
        <v>1</v>
      </c>
      <c r="P26" s="8" t="b">
        <f t="shared" ca="1" si="11"/>
        <v>0</v>
      </c>
    </row>
    <row r="27" spans="1:17" x14ac:dyDescent="0.25">
      <c r="A27" s="240"/>
      <c r="B27" s="107"/>
      <c r="C27" s="108"/>
      <c r="D27" s="108"/>
      <c r="E27" s="108"/>
      <c r="F27" s="103"/>
      <c r="G27" s="5" t="str">
        <f t="shared" ca="1" si="0"/>
        <v/>
      </c>
      <c r="H27" s="249"/>
      <c r="I27" s="243"/>
      <c r="J27" s="252"/>
      <c r="K27" s="16">
        <f t="shared" ca="1" si="25"/>
        <v>1</v>
      </c>
      <c r="L27" s="16" t="b">
        <f t="shared" ca="1" si="26"/>
        <v>0</v>
      </c>
      <c r="M27" s="16" t="b">
        <f t="shared" si="9"/>
        <v>0</v>
      </c>
      <c r="N27" s="17" t="b">
        <f t="shared" ca="1" si="1"/>
        <v>0</v>
      </c>
      <c r="O27" s="82" t="b">
        <f t="shared" ca="1" si="27"/>
        <v>1</v>
      </c>
      <c r="P27" s="8" t="b">
        <f t="shared" ca="1" si="11"/>
        <v>0</v>
      </c>
    </row>
    <row r="28" spans="1:17" ht="15.75" thickBot="1" x14ac:dyDescent="0.3">
      <c r="A28" s="241"/>
      <c r="B28" s="109"/>
      <c r="C28" s="110"/>
      <c r="D28" s="110"/>
      <c r="E28" s="110"/>
      <c r="F28" s="104"/>
      <c r="G28" s="19" t="str">
        <f t="shared" ca="1" si="0"/>
        <v/>
      </c>
      <c r="H28" s="250"/>
      <c r="I28" s="244"/>
      <c r="J28" s="253"/>
      <c r="K28" s="16">
        <f t="shared" ca="1" si="25"/>
        <v>1</v>
      </c>
      <c r="L28" s="16" t="b">
        <f t="shared" ca="1" si="26"/>
        <v>0</v>
      </c>
      <c r="M28" s="16" t="b">
        <f t="shared" si="9"/>
        <v>0</v>
      </c>
      <c r="N28" s="17" t="b">
        <f t="shared" ca="1" si="1"/>
        <v>0</v>
      </c>
      <c r="O28" s="82" t="b">
        <f t="shared" ca="1" si="27"/>
        <v>1</v>
      </c>
      <c r="P28" s="8" t="b">
        <f t="shared" ca="1" si="11"/>
        <v>0</v>
      </c>
    </row>
    <row r="29" spans="1:17" x14ac:dyDescent="0.25">
      <c r="A29" s="239" t="str">
        <f t="shared" ref="A29:A83" ca="1" si="30">IF(J29="ü",IF(ISNUMBER(A20),A20+1,1),"")</f>
        <v/>
      </c>
      <c r="B29" s="105"/>
      <c r="C29" s="106"/>
      <c r="D29" s="106"/>
      <c r="E29" s="106"/>
      <c r="F29" s="102"/>
      <c r="G29" s="18" t="str">
        <f t="shared" ca="1" si="0"/>
        <v/>
      </c>
      <c r="H29" s="248"/>
      <c r="I29" s="242" t="str">
        <f t="shared" ref="I29" ca="1" si="31">IF(J29="ü",IF(Q30&lt;4,"Coupe de France","Championnat de France"),"")</f>
        <v/>
      </c>
      <c r="J29" s="251" t="str">
        <f t="shared" ref="J29" ca="1" si="32">IF(AND(O29,COUNTIF(K29:K37,"=1")&lt;=3,COUNTIF(L29:N37,TRUE)/3=9-COUNTIF(K29:K37,"=1")),"ü","û")</f>
        <v>û</v>
      </c>
      <c r="K29" s="16">
        <f t="shared" ref="K29" ca="1" si="33">COUNTA(B29:G29,H29)</f>
        <v>1</v>
      </c>
      <c r="L29" s="16" t="b">
        <f t="shared" ref="L29" ca="1" si="34">OR(K29=0,K29=7)</f>
        <v>0</v>
      </c>
      <c r="M29" s="16" t="b">
        <f t="shared" si="9"/>
        <v>0</v>
      </c>
      <c r="N29" s="17" t="b">
        <f t="shared" ca="1" si="1"/>
        <v>0</v>
      </c>
      <c r="O29" s="82" t="b">
        <f t="shared" ref="O29" ca="1" si="35">AND(O30:O37)</f>
        <v>1</v>
      </c>
      <c r="P29" s="8" t="b">
        <f t="shared" ca="1" si="11"/>
        <v>0</v>
      </c>
      <c r="Q29" s="8" t="b">
        <f t="shared" ref="Q29" ca="1" si="36">IF(Q30&lt;4,TRUE,IF(Q31&lt;3,FALSE,TRUE))</f>
        <v>1</v>
      </c>
    </row>
    <row r="30" spans="1:17" x14ac:dyDescent="0.25">
      <c r="A30" s="240"/>
      <c r="B30" s="107"/>
      <c r="C30" s="108"/>
      <c r="D30" s="108"/>
      <c r="E30" s="108"/>
      <c r="F30" s="103"/>
      <c r="G30" s="5" t="str">
        <f t="shared" ca="1" si="0"/>
        <v/>
      </c>
      <c r="H30" s="249"/>
      <c r="I30" s="243"/>
      <c r="J30" s="252"/>
      <c r="K30" s="16">
        <f t="shared" ref="K30:K37" ca="1" si="37">COUNTA(B30:G30)</f>
        <v>1</v>
      </c>
      <c r="L30" s="16" t="b">
        <f t="shared" ref="L30:L37" ca="1" si="38">OR(K30=0,K30=6)</f>
        <v>0</v>
      </c>
      <c r="M30" s="16" t="b">
        <f t="shared" si="9"/>
        <v>0</v>
      </c>
      <c r="N30" s="17" t="b">
        <f t="shared" ca="1" si="1"/>
        <v>0</v>
      </c>
      <c r="O30" s="82" t="b">
        <f t="shared" ref="O30:O37" ca="1" si="39">IF(N30=AND(L29:N30),TRUE,FALSE)</f>
        <v>1</v>
      </c>
      <c r="P30" s="8" t="b">
        <f t="shared" ca="1" si="11"/>
        <v>0</v>
      </c>
      <c r="Q30" s="8">
        <f t="shared" ref="Q30" ca="1" si="40">MAX(P29:P37)</f>
        <v>0</v>
      </c>
    </row>
    <row r="31" spans="1:17" x14ac:dyDescent="0.25">
      <c r="A31" s="240"/>
      <c r="B31" s="107"/>
      <c r="C31" s="108"/>
      <c r="D31" s="108"/>
      <c r="E31" s="108"/>
      <c r="F31" s="103"/>
      <c r="G31" s="5" t="str">
        <f t="shared" ca="1" si="0"/>
        <v/>
      </c>
      <c r="H31" s="249"/>
      <c r="I31" s="243"/>
      <c r="J31" s="252"/>
      <c r="K31" s="16">
        <f t="shared" ca="1" si="37"/>
        <v>1</v>
      </c>
      <c r="L31" s="16" t="b">
        <f t="shared" ca="1" si="38"/>
        <v>0</v>
      </c>
      <c r="M31" s="16" t="b">
        <f t="shared" si="9"/>
        <v>0</v>
      </c>
      <c r="N31" s="17" t="b">
        <f t="shared" ca="1" si="1"/>
        <v>0</v>
      </c>
      <c r="O31" s="82" t="b">
        <f t="shared" ca="1" si="39"/>
        <v>1</v>
      </c>
      <c r="P31" s="8" t="b">
        <f t="shared" ca="1" si="11"/>
        <v>0</v>
      </c>
      <c r="Q31" s="8">
        <f t="shared" ref="Q31" ca="1" si="41">MIN(P29:P37)</f>
        <v>0</v>
      </c>
    </row>
    <row r="32" spans="1:17" x14ac:dyDescent="0.25">
      <c r="A32" s="240"/>
      <c r="B32" s="107"/>
      <c r="C32" s="108"/>
      <c r="D32" s="108"/>
      <c r="E32" s="108"/>
      <c r="F32" s="103"/>
      <c r="G32" s="5" t="str">
        <f t="shared" ca="1" si="0"/>
        <v/>
      </c>
      <c r="H32" s="249"/>
      <c r="I32" s="243"/>
      <c r="J32" s="252"/>
      <c r="K32" s="16">
        <f t="shared" ca="1" si="37"/>
        <v>1</v>
      </c>
      <c r="L32" s="16" t="b">
        <f t="shared" ca="1" si="38"/>
        <v>0</v>
      </c>
      <c r="M32" s="16" t="b">
        <f t="shared" si="9"/>
        <v>0</v>
      </c>
      <c r="N32" s="17" t="b">
        <f t="shared" ca="1" si="1"/>
        <v>0</v>
      </c>
      <c r="O32" s="82" t="b">
        <f t="shared" ca="1" si="39"/>
        <v>1</v>
      </c>
      <c r="P32" s="8" t="b">
        <f t="shared" ca="1" si="11"/>
        <v>0</v>
      </c>
    </row>
    <row r="33" spans="1:17" x14ac:dyDescent="0.25">
      <c r="A33" s="240"/>
      <c r="B33" s="107"/>
      <c r="C33" s="108"/>
      <c r="D33" s="108"/>
      <c r="E33" s="108"/>
      <c r="F33" s="103"/>
      <c r="G33" s="5" t="str">
        <f t="shared" ca="1" si="0"/>
        <v/>
      </c>
      <c r="H33" s="249"/>
      <c r="I33" s="243"/>
      <c r="J33" s="252"/>
      <c r="K33" s="16">
        <f t="shared" ca="1" si="37"/>
        <v>1</v>
      </c>
      <c r="L33" s="16" t="b">
        <f t="shared" ca="1" si="38"/>
        <v>0</v>
      </c>
      <c r="M33" s="16" t="b">
        <f t="shared" si="9"/>
        <v>0</v>
      </c>
      <c r="N33" s="17" t="b">
        <f t="shared" ca="1" si="1"/>
        <v>0</v>
      </c>
      <c r="O33" s="82" t="b">
        <f t="shared" ca="1" si="39"/>
        <v>1</v>
      </c>
      <c r="P33" s="8" t="b">
        <f t="shared" ca="1" si="11"/>
        <v>0</v>
      </c>
    </row>
    <row r="34" spans="1:17" x14ac:dyDescent="0.25">
      <c r="A34" s="240"/>
      <c r="B34" s="107"/>
      <c r="C34" s="108"/>
      <c r="D34" s="108"/>
      <c r="E34" s="108"/>
      <c r="F34" s="103"/>
      <c r="G34" s="5" t="str">
        <f t="shared" ca="1" si="0"/>
        <v/>
      </c>
      <c r="H34" s="249"/>
      <c r="I34" s="243"/>
      <c r="J34" s="252"/>
      <c r="K34" s="16">
        <f t="shared" ca="1" si="37"/>
        <v>1</v>
      </c>
      <c r="L34" s="16" t="b">
        <f t="shared" ca="1" si="38"/>
        <v>0</v>
      </c>
      <c r="M34" s="16" t="b">
        <f t="shared" si="9"/>
        <v>0</v>
      </c>
      <c r="N34" s="17" t="b">
        <f t="shared" ca="1" si="1"/>
        <v>0</v>
      </c>
      <c r="O34" s="82" t="b">
        <f t="shared" ca="1" si="39"/>
        <v>1</v>
      </c>
      <c r="P34" s="8" t="b">
        <f t="shared" ca="1" si="11"/>
        <v>0</v>
      </c>
    </row>
    <row r="35" spans="1:17" x14ac:dyDescent="0.25">
      <c r="A35" s="240"/>
      <c r="B35" s="107"/>
      <c r="C35" s="108"/>
      <c r="D35" s="108"/>
      <c r="E35" s="108"/>
      <c r="F35" s="103"/>
      <c r="G35" s="5" t="str">
        <f t="shared" ca="1" si="0"/>
        <v/>
      </c>
      <c r="H35" s="249"/>
      <c r="I35" s="243"/>
      <c r="J35" s="252"/>
      <c r="K35" s="16">
        <f t="shared" ca="1" si="37"/>
        <v>1</v>
      </c>
      <c r="L35" s="16" t="b">
        <f t="shared" ca="1" si="38"/>
        <v>0</v>
      </c>
      <c r="M35" s="16" t="b">
        <f t="shared" si="9"/>
        <v>0</v>
      </c>
      <c r="N35" s="17" t="b">
        <f t="shared" ca="1" si="1"/>
        <v>0</v>
      </c>
      <c r="O35" s="82" t="b">
        <f t="shared" ca="1" si="39"/>
        <v>1</v>
      </c>
      <c r="P35" s="8" t="b">
        <f t="shared" ca="1" si="11"/>
        <v>0</v>
      </c>
    </row>
    <row r="36" spans="1:17" x14ac:dyDescent="0.25">
      <c r="A36" s="240"/>
      <c r="B36" s="107"/>
      <c r="C36" s="108"/>
      <c r="D36" s="108"/>
      <c r="E36" s="108"/>
      <c r="F36" s="103"/>
      <c r="G36" s="5" t="str">
        <f t="shared" ca="1" si="0"/>
        <v/>
      </c>
      <c r="H36" s="249"/>
      <c r="I36" s="243"/>
      <c r="J36" s="252"/>
      <c r="K36" s="16">
        <f t="shared" ca="1" si="37"/>
        <v>1</v>
      </c>
      <c r="L36" s="16" t="b">
        <f t="shared" ca="1" si="38"/>
        <v>0</v>
      </c>
      <c r="M36" s="16" t="b">
        <f t="shared" si="9"/>
        <v>0</v>
      </c>
      <c r="N36" s="17" t="b">
        <f t="shared" ca="1" si="1"/>
        <v>0</v>
      </c>
      <c r="O36" s="82" t="b">
        <f t="shared" ca="1" si="39"/>
        <v>1</v>
      </c>
      <c r="P36" s="8" t="b">
        <f t="shared" ca="1" si="11"/>
        <v>0</v>
      </c>
    </row>
    <row r="37" spans="1:17" ht="15.75" thickBot="1" x14ac:dyDescent="0.3">
      <c r="A37" s="241"/>
      <c r="B37" s="109"/>
      <c r="C37" s="110"/>
      <c r="D37" s="110"/>
      <c r="E37" s="110"/>
      <c r="F37" s="104"/>
      <c r="G37" s="19" t="str">
        <f t="shared" ca="1" si="0"/>
        <v/>
      </c>
      <c r="H37" s="250"/>
      <c r="I37" s="244"/>
      <c r="J37" s="253"/>
      <c r="K37" s="16">
        <f t="shared" ca="1" si="37"/>
        <v>1</v>
      </c>
      <c r="L37" s="16" t="b">
        <f t="shared" ca="1" si="38"/>
        <v>0</v>
      </c>
      <c r="M37" s="16" t="b">
        <f t="shared" si="9"/>
        <v>0</v>
      </c>
      <c r="N37" s="17" t="b">
        <f t="shared" ca="1" si="1"/>
        <v>0</v>
      </c>
      <c r="O37" s="82" t="b">
        <f t="shared" ca="1" si="39"/>
        <v>1</v>
      </c>
      <c r="P37" s="8" t="b">
        <f t="shared" ca="1" si="11"/>
        <v>0</v>
      </c>
    </row>
    <row r="38" spans="1:17" x14ac:dyDescent="0.25">
      <c r="A38" s="239" t="str">
        <f t="shared" ca="1" si="30"/>
        <v/>
      </c>
      <c r="B38" s="105"/>
      <c r="C38" s="106"/>
      <c r="D38" s="106"/>
      <c r="E38" s="106"/>
      <c r="F38" s="102"/>
      <c r="G38" s="18" t="str">
        <f t="shared" ca="1" si="0"/>
        <v/>
      </c>
      <c r="H38" s="248"/>
      <c r="I38" s="242" t="str">
        <f t="shared" ref="I38" ca="1" si="42">IF(J38="ü",IF(Q39&lt;4,"Coupe de France","Championnat de France"),"")</f>
        <v/>
      </c>
      <c r="J38" s="251" t="str">
        <f t="shared" ref="J38" ca="1" si="43">IF(AND(O38,COUNTIF(K38:K46,"=1")&lt;=3,COUNTIF(L38:N46,TRUE)/3=9-COUNTIF(K38:K46,"=1")),"ü","û")</f>
        <v>û</v>
      </c>
      <c r="K38" s="16">
        <f t="shared" ref="K38" ca="1" si="44">COUNTA(B38:G38,H38)</f>
        <v>1</v>
      </c>
      <c r="L38" s="16" t="b">
        <f t="shared" ref="L38" ca="1" si="45">OR(K38=0,K38=7)</f>
        <v>0</v>
      </c>
      <c r="M38" s="16" t="b">
        <f t="shared" si="9"/>
        <v>0</v>
      </c>
      <c r="N38" s="17" t="b">
        <f t="shared" ca="1" si="1"/>
        <v>0</v>
      </c>
      <c r="O38" s="82" t="b">
        <f t="shared" ref="O38" ca="1" si="46">AND(O39:O46)</f>
        <v>1</v>
      </c>
      <c r="P38" s="8" t="b">
        <f t="shared" ca="1" si="11"/>
        <v>0</v>
      </c>
      <c r="Q38" s="8" t="b">
        <f t="shared" ref="Q38" ca="1" si="47">IF(Q39&lt;4,TRUE,IF(Q40&lt;3,FALSE,TRUE))</f>
        <v>1</v>
      </c>
    </row>
    <row r="39" spans="1:17" x14ac:dyDescent="0.25">
      <c r="A39" s="240"/>
      <c r="B39" s="107"/>
      <c r="C39" s="108"/>
      <c r="D39" s="108"/>
      <c r="E39" s="108"/>
      <c r="F39" s="103"/>
      <c r="G39" s="5" t="str">
        <f t="shared" ca="1" si="0"/>
        <v/>
      </c>
      <c r="H39" s="249"/>
      <c r="I39" s="243"/>
      <c r="J39" s="252"/>
      <c r="K39" s="16">
        <f t="shared" ref="K39:K46" ca="1" si="48">COUNTA(B39:G39)</f>
        <v>1</v>
      </c>
      <c r="L39" s="16" t="b">
        <f t="shared" ref="L39:L46" ca="1" si="49">OR(K39=0,K39=6)</f>
        <v>0</v>
      </c>
      <c r="M39" s="16" t="b">
        <f t="shared" si="9"/>
        <v>0</v>
      </c>
      <c r="N39" s="17" t="b">
        <f t="shared" ca="1" si="1"/>
        <v>0</v>
      </c>
      <c r="O39" s="82" t="b">
        <f t="shared" ref="O39:O46" ca="1" si="50">IF(N39=AND(L38:N39),TRUE,FALSE)</f>
        <v>1</v>
      </c>
      <c r="P39" s="8" t="b">
        <f t="shared" ca="1" si="11"/>
        <v>0</v>
      </c>
      <c r="Q39" s="8">
        <f t="shared" ref="Q39" ca="1" si="51">MAX(P38:P46)</f>
        <v>0</v>
      </c>
    </row>
    <row r="40" spans="1:17" x14ac:dyDescent="0.25">
      <c r="A40" s="240"/>
      <c r="B40" s="107"/>
      <c r="C40" s="108"/>
      <c r="D40" s="108"/>
      <c r="E40" s="108"/>
      <c r="F40" s="103"/>
      <c r="G40" s="5" t="str">
        <f t="shared" ca="1" si="0"/>
        <v/>
      </c>
      <c r="H40" s="249"/>
      <c r="I40" s="243"/>
      <c r="J40" s="252"/>
      <c r="K40" s="16">
        <f t="shared" ca="1" si="48"/>
        <v>1</v>
      </c>
      <c r="L40" s="16" t="b">
        <f t="shared" ca="1" si="49"/>
        <v>0</v>
      </c>
      <c r="M40" s="16" t="b">
        <f t="shared" si="9"/>
        <v>0</v>
      </c>
      <c r="N40" s="17" t="b">
        <f t="shared" ca="1" si="1"/>
        <v>0</v>
      </c>
      <c r="O40" s="82" t="b">
        <f t="shared" ca="1" si="50"/>
        <v>1</v>
      </c>
      <c r="P40" s="8" t="b">
        <f t="shared" ca="1" si="11"/>
        <v>0</v>
      </c>
      <c r="Q40" s="8">
        <f t="shared" ref="Q40" ca="1" si="52">MIN(P38:P46)</f>
        <v>0</v>
      </c>
    </row>
    <row r="41" spans="1:17" x14ac:dyDescent="0.25">
      <c r="A41" s="240"/>
      <c r="B41" s="107"/>
      <c r="C41" s="108"/>
      <c r="D41" s="108"/>
      <c r="E41" s="108"/>
      <c r="F41" s="103"/>
      <c r="G41" s="5" t="str">
        <f t="shared" ca="1" si="0"/>
        <v/>
      </c>
      <c r="H41" s="249"/>
      <c r="I41" s="243"/>
      <c r="J41" s="252"/>
      <c r="K41" s="16">
        <f t="shared" ca="1" si="48"/>
        <v>1</v>
      </c>
      <c r="L41" s="16" t="b">
        <f t="shared" ca="1" si="49"/>
        <v>0</v>
      </c>
      <c r="M41" s="16" t="b">
        <f t="shared" si="9"/>
        <v>0</v>
      </c>
      <c r="N41" s="17" t="b">
        <f t="shared" ca="1" si="1"/>
        <v>0</v>
      </c>
      <c r="O41" s="82" t="b">
        <f t="shared" ca="1" si="50"/>
        <v>1</v>
      </c>
      <c r="P41" s="8" t="b">
        <f t="shared" ca="1" si="11"/>
        <v>0</v>
      </c>
    </row>
    <row r="42" spans="1:17" x14ac:dyDescent="0.25">
      <c r="A42" s="240"/>
      <c r="B42" s="107"/>
      <c r="C42" s="108"/>
      <c r="D42" s="108"/>
      <c r="E42" s="108"/>
      <c r="F42" s="103"/>
      <c r="G42" s="5" t="str">
        <f t="shared" ca="1" si="0"/>
        <v/>
      </c>
      <c r="H42" s="249"/>
      <c r="I42" s="243"/>
      <c r="J42" s="252"/>
      <c r="K42" s="16">
        <f t="shared" ca="1" si="48"/>
        <v>1</v>
      </c>
      <c r="L42" s="16" t="b">
        <f t="shared" ca="1" si="49"/>
        <v>0</v>
      </c>
      <c r="M42" s="16" t="b">
        <f t="shared" si="9"/>
        <v>0</v>
      </c>
      <c r="N42" s="17" t="b">
        <f t="shared" ca="1" si="1"/>
        <v>0</v>
      </c>
      <c r="O42" s="82" t="b">
        <f t="shared" ca="1" si="50"/>
        <v>1</v>
      </c>
      <c r="P42" s="8" t="b">
        <f t="shared" ca="1" si="11"/>
        <v>0</v>
      </c>
    </row>
    <row r="43" spans="1:17" x14ac:dyDescent="0.25">
      <c r="A43" s="240"/>
      <c r="B43" s="107"/>
      <c r="C43" s="108"/>
      <c r="D43" s="108"/>
      <c r="E43" s="108"/>
      <c r="F43" s="103"/>
      <c r="G43" s="5" t="str">
        <f t="shared" ca="1" si="0"/>
        <v/>
      </c>
      <c r="H43" s="249"/>
      <c r="I43" s="243"/>
      <c r="J43" s="252"/>
      <c r="K43" s="16">
        <f t="shared" ca="1" si="48"/>
        <v>1</v>
      </c>
      <c r="L43" s="16" t="b">
        <f t="shared" ca="1" si="49"/>
        <v>0</v>
      </c>
      <c r="M43" s="16" t="b">
        <f t="shared" si="9"/>
        <v>0</v>
      </c>
      <c r="N43" s="17" t="b">
        <f t="shared" ca="1" si="1"/>
        <v>0</v>
      </c>
      <c r="O43" s="82" t="b">
        <f t="shared" ca="1" si="50"/>
        <v>1</v>
      </c>
      <c r="P43" s="8" t="b">
        <f t="shared" ca="1" si="11"/>
        <v>0</v>
      </c>
    </row>
    <row r="44" spans="1:17" x14ac:dyDescent="0.25">
      <c r="A44" s="240"/>
      <c r="B44" s="107"/>
      <c r="C44" s="108"/>
      <c r="D44" s="108"/>
      <c r="E44" s="108"/>
      <c r="F44" s="103"/>
      <c r="G44" s="5" t="str">
        <f t="shared" ca="1" si="0"/>
        <v/>
      </c>
      <c r="H44" s="249"/>
      <c r="I44" s="243"/>
      <c r="J44" s="252"/>
      <c r="K44" s="16">
        <f t="shared" ca="1" si="48"/>
        <v>1</v>
      </c>
      <c r="L44" s="16" t="b">
        <f t="shared" ca="1" si="49"/>
        <v>0</v>
      </c>
      <c r="M44" s="16" t="b">
        <f t="shared" si="9"/>
        <v>0</v>
      </c>
      <c r="N44" s="17" t="b">
        <f t="shared" ca="1" si="1"/>
        <v>0</v>
      </c>
      <c r="O44" s="82" t="b">
        <f t="shared" ca="1" si="50"/>
        <v>1</v>
      </c>
      <c r="P44" s="8" t="b">
        <f t="shared" ca="1" si="11"/>
        <v>0</v>
      </c>
    </row>
    <row r="45" spans="1:17" x14ac:dyDescent="0.25">
      <c r="A45" s="240"/>
      <c r="B45" s="107"/>
      <c r="C45" s="108"/>
      <c r="D45" s="108"/>
      <c r="E45" s="108"/>
      <c r="F45" s="103"/>
      <c r="G45" s="5" t="str">
        <f t="shared" ca="1" si="0"/>
        <v/>
      </c>
      <c r="H45" s="249"/>
      <c r="I45" s="243"/>
      <c r="J45" s="252"/>
      <c r="K45" s="16">
        <f t="shared" ca="1" si="48"/>
        <v>1</v>
      </c>
      <c r="L45" s="16" t="b">
        <f t="shared" ca="1" si="49"/>
        <v>0</v>
      </c>
      <c r="M45" s="16" t="b">
        <f t="shared" si="9"/>
        <v>0</v>
      </c>
      <c r="N45" s="17" t="b">
        <f t="shared" ca="1" si="1"/>
        <v>0</v>
      </c>
      <c r="O45" s="82" t="b">
        <f t="shared" ca="1" si="50"/>
        <v>1</v>
      </c>
      <c r="P45" s="8" t="b">
        <f t="shared" ca="1" si="11"/>
        <v>0</v>
      </c>
    </row>
    <row r="46" spans="1:17" ht="15.75" thickBot="1" x14ac:dyDescent="0.3">
      <c r="A46" s="241"/>
      <c r="B46" s="109"/>
      <c r="C46" s="110"/>
      <c r="D46" s="110"/>
      <c r="E46" s="110"/>
      <c r="F46" s="104"/>
      <c r="G46" s="19" t="str">
        <f t="shared" ca="1" si="0"/>
        <v/>
      </c>
      <c r="H46" s="250"/>
      <c r="I46" s="244"/>
      <c r="J46" s="253"/>
      <c r="K46" s="16">
        <f t="shared" ca="1" si="48"/>
        <v>1</v>
      </c>
      <c r="L46" s="16" t="b">
        <f t="shared" ca="1" si="49"/>
        <v>0</v>
      </c>
      <c r="M46" s="16" t="b">
        <f t="shared" si="9"/>
        <v>0</v>
      </c>
      <c r="N46" s="17" t="b">
        <f t="shared" ca="1" si="1"/>
        <v>0</v>
      </c>
      <c r="O46" s="82" t="b">
        <f t="shared" ca="1" si="50"/>
        <v>1</v>
      </c>
      <c r="P46" s="8" t="b">
        <f t="shared" ca="1" si="11"/>
        <v>0</v>
      </c>
    </row>
    <row r="47" spans="1:17" x14ac:dyDescent="0.25">
      <c r="A47" s="239" t="str">
        <f t="shared" ca="1" si="30"/>
        <v/>
      </c>
      <c r="B47" s="105"/>
      <c r="C47" s="106"/>
      <c r="D47" s="106"/>
      <c r="E47" s="106"/>
      <c r="F47" s="102"/>
      <c r="G47" s="18" t="str">
        <f t="shared" ca="1" si="0"/>
        <v/>
      </c>
      <c r="H47" s="248"/>
      <c r="I47" s="242" t="str">
        <f t="shared" ref="I47" ca="1" si="53">IF(J47="ü",IF(Q48&lt;4,"Coupe de France","Championnat de France"),"")</f>
        <v/>
      </c>
      <c r="J47" s="251" t="str">
        <f t="shared" ref="J47" ca="1" si="54">IF(AND(O47,COUNTIF(K47:K55,"=1")&lt;=3,COUNTIF(L47:N55,TRUE)/3=9-COUNTIF(K47:K55,"=1")),"ü","û")</f>
        <v>û</v>
      </c>
      <c r="K47" s="16">
        <f t="shared" ref="K47" ca="1" si="55">COUNTA(B47:G47,H47)</f>
        <v>1</v>
      </c>
      <c r="L47" s="16" t="b">
        <f t="shared" ref="L47" ca="1" si="56">OR(K47=0,K47=7)</f>
        <v>0</v>
      </c>
      <c r="M47" s="16" t="b">
        <f t="shared" si="9"/>
        <v>0</v>
      </c>
      <c r="N47" s="17" t="b">
        <f t="shared" ca="1" si="1"/>
        <v>0</v>
      </c>
      <c r="O47" s="82" t="b">
        <f t="shared" ref="O47" ca="1" si="57">AND(O48:O55)</f>
        <v>1</v>
      </c>
      <c r="P47" s="8" t="b">
        <f t="shared" ca="1" si="11"/>
        <v>0</v>
      </c>
      <c r="Q47" s="8" t="b">
        <f t="shared" ref="Q47" ca="1" si="58">IF(Q48&lt;4,TRUE,IF(Q49&lt;3,FALSE,TRUE))</f>
        <v>1</v>
      </c>
    </row>
    <row r="48" spans="1:17" x14ac:dyDescent="0.25">
      <c r="A48" s="240"/>
      <c r="B48" s="107"/>
      <c r="C48" s="108"/>
      <c r="D48" s="108"/>
      <c r="E48" s="108"/>
      <c r="F48" s="103"/>
      <c r="G48" s="5" t="str">
        <f t="shared" ca="1" si="0"/>
        <v/>
      </c>
      <c r="H48" s="249"/>
      <c r="I48" s="243"/>
      <c r="J48" s="252"/>
      <c r="K48" s="16">
        <f t="shared" ref="K48:K55" ca="1" si="59">COUNTA(B48:G48)</f>
        <v>1</v>
      </c>
      <c r="L48" s="16" t="b">
        <f t="shared" ref="L48:L55" ca="1" si="60">OR(K48=0,K48=6)</f>
        <v>0</v>
      </c>
      <c r="M48" s="16" t="b">
        <f t="shared" si="9"/>
        <v>0</v>
      </c>
      <c r="N48" s="17" t="b">
        <f t="shared" ca="1" si="1"/>
        <v>0</v>
      </c>
      <c r="O48" s="82" t="b">
        <f t="shared" ref="O48:O55" ca="1" si="61">IF(N48=AND(L47:N48),TRUE,FALSE)</f>
        <v>1</v>
      </c>
      <c r="P48" s="8" t="b">
        <f t="shared" ca="1" si="11"/>
        <v>0</v>
      </c>
      <c r="Q48" s="8">
        <f t="shared" ref="Q48" ca="1" si="62">MAX(P47:P55)</f>
        <v>0</v>
      </c>
    </row>
    <row r="49" spans="1:17" x14ac:dyDescent="0.25">
      <c r="A49" s="240"/>
      <c r="B49" s="107"/>
      <c r="C49" s="108"/>
      <c r="D49" s="108"/>
      <c r="E49" s="108"/>
      <c r="F49" s="103"/>
      <c r="G49" s="5" t="str">
        <f t="shared" ca="1" si="0"/>
        <v/>
      </c>
      <c r="H49" s="249"/>
      <c r="I49" s="243"/>
      <c r="J49" s="252"/>
      <c r="K49" s="16">
        <f t="shared" ca="1" si="59"/>
        <v>1</v>
      </c>
      <c r="L49" s="16" t="b">
        <f t="shared" ca="1" si="60"/>
        <v>0</v>
      </c>
      <c r="M49" s="16" t="b">
        <f t="shared" si="9"/>
        <v>0</v>
      </c>
      <c r="N49" s="17" t="b">
        <f t="shared" ca="1" si="1"/>
        <v>0</v>
      </c>
      <c r="O49" s="82" t="b">
        <f t="shared" ca="1" si="61"/>
        <v>1</v>
      </c>
      <c r="P49" s="8" t="b">
        <f t="shared" ca="1" si="11"/>
        <v>0</v>
      </c>
      <c r="Q49" s="8">
        <f t="shared" ref="Q49" ca="1" si="63">MIN(P47:P55)</f>
        <v>0</v>
      </c>
    </row>
    <row r="50" spans="1:17" x14ac:dyDescent="0.25">
      <c r="A50" s="240"/>
      <c r="B50" s="107"/>
      <c r="C50" s="108"/>
      <c r="D50" s="108"/>
      <c r="E50" s="108"/>
      <c r="F50" s="103"/>
      <c r="G50" s="5" t="str">
        <f t="shared" ca="1" si="0"/>
        <v/>
      </c>
      <c r="H50" s="249"/>
      <c r="I50" s="243"/>
      <c r="J50" s="252"/>
      <c r="K50" s="16">
        <f t="shared" ca="1" si="59"/>
        <v>1</v>
      </c>
      <c r="L50" s="16" t="b">
        <f t="shared" ca="1" si="60"/>
        <v>0</v>
      </c>
      <c r="M50" s="16" t="b">
        <f t="shared" si="9"/>
        <v>0</v>
      </c>
      <c r="N50" s="17" t="b">
        <f t="shared" ca="1" si="1"/>
        <v>0</v>
      </c>
      <c r="O50" s="82" t="b">
        <f t="shared" ca="1" si="61"/>
        <v>1</v>
      </c>
      <c r="P50" s="8" t="b">
        <f t="shared" ca="1" si="11"/>
        <v>0</v>
      </c>
    </row>
    <row r="51" spans="1:17" x14ac:dyDescent="0.25">
      <c r="A51" s="240"/>
      <c r="B51" s="107"/>
      <c r="C51" s="108"/>
      <c r="D51" s="108"/>
      <c r="E51" s="108"/>
      <c r="F51" s="103"/>
      <c r="G51" s="5" t="str">
        <f t="shared" ca="1" si="0"/>
        <v/>
      </c>
      <c r="H51" s="249"/>
      <c r="I51" s="243"/>
      <c r="J51" s="252"/>
      <c r="K51" s="16">
        <f t="shared" ca="1" si="59"/>
        <v>1</v>
      </c>
      <c r="L51" s="16" t="b">
        <f t="shared" ca="1" si="60"/>
        <v>0</v>
      </c>
      <c r="M51" s="16" t="b">
        <f t="shared" si="9"/>
        <v>0</v>
      </c>
      <c r="N51" s="17" t="b">
        <f t="shared" ca="1" si="1"/>
        <v>0</v>
      </c>
      <c r="O51" s="82" t="b">
        <f t="shared" ca="1" si="61"/>
        <v>1</v>
      </c>
      <c r="P51" s="8" t="b">
        <f t="shared" ca="1" si="11"/>
        <v>0</v>
      </c>
    </row>
    <row r="52" spans="1:17" x14ac:dyDescent="0.25">
      <c r="A52" s="240"/>
      <c r="B52" s="107"/>
      <c r="C52" s="108"/>
      <c r="D52" s="108"/>
      <c r="E52" s="108"/>
      <c r="F52" s="103"/>
      <c r="G52" s="5" t="str">
        <f t="shared" ca="1" si="0"/>
        <v/>
      </c>
      <c r="H52" s="249"/>
      <c r="I52" s="243"/>
      <c r="J52" s="252"/>
      <c r="K52" s="16">
        <f t="shared" ca="1" si="59"/>
        <v>1</v>
      </c>
      <c r="L52" s="16" t="b">
        <f t="shared" ca="1" si="60"/>
        <v>0</v>
      </c>
      <c r="M52" s="16" t="b">
        <f t="shared" si="9"/>
        <v>0</v>
      </c>
      <c r="N52" s="17" t="b">
        <f t="shared" ca="1" si="1"/>
        <v>0</v>
      </c>
      <c r="O52" s="82" t="b">
        <f t="shared" ca="1" si="61"/>
        <v>1</v>
      </c>
      <c r="P52" s="8" t="b">
        <f t="shared" ca="1" si="11"/>
        <v>0</v>
      </c>
    </row>
    <row r="53" spans="1:17" x14ac:dyDescent="0.25">
      <c r="A53" s="240"/>
      <c r="B53" s="107"/>
      <c r="C53" s="108"/>
      <c r="D53" s="108"/>
      <c r="E53" s="108"/>
      <c r="F53" s="103"/>
      <c r="G53" s="5" t="str">
        <f t="shared" ca="1" si="0"/>
        <v/>
      </c>
      <c r="H53" s="249"/>
      <c r="I53" s="243"/>
      <c r="J53" s="252"/>
      <c r="K53" s="16">
        <f t="shared" ca="1" si="59"/>
        <v>1</v>
      </c>
      <c r="L53" s="16" t="b">
        <f t="shared" ca="1" si="60"/>
        <v>0</v>
      </c>
      <c r="M53" s="16" t="b">
        <f t="shared" si="9"/>
        <v>0</v>
      </c>
      <c r="N53" s="17" t="b">
        <f t="shared" ca="1" si="1"/>
        <v>0</v>
      </c>
      <c r="O53" s="82" t="b">
        <f t="shared" ca="1" si="61"/>
        <v>1</v>
      </c>
      <c r="P53" s="8" t="b">
        <f t="shared" ca="1" si="11"/>
        <v>0</v>
      </c>
    </row>
    <row r="54" spans="1:17" x14ac:dyDescent="0.25">
      <c r="A54" s="240"/>
      <c r="B54" s="107"/>
      <c r="C54" s="108"/>
      <c r="D54" s="108"/>
      <c r="E54" s="108"/>
      <c r="F54" s="103"/>
      <c r="G54" s="5" t="str">
        <f t="shared" ca="1" si="0"/>
        <v/>
      </c>
      <c r="H54" s="249"/>
      <c r="I54" s="243"/>
      <c r="J54" s="252"/>
      <c r="K54" s="16">
        <f t="shared" ca="1" si="59"/>
        <v>1</v>
      </c>
      <c r="L54" s="16" t="b">
        <f t="shared" ca="1" si="60"/>
        <v>0</v>
      </c>
      <c r="M54" s="16" t="b">
        <f t="shared" si="9"/>
        <v>0</v>
      </c>
      <c r="N54" s="17" t="b">
        <f t="shared" ca="1" si="1"/>
        <v>0</v>
      </c>
      <c r="O54" s="82" t="b">
        <f t="shared" ca="1" si="61"/>
        <v>1</v>
      </c>
      <c r="P54" s="8" t="b">
        <f t="shared" ca="1" si="11"/>
        <v>0</v>
      </c>
    </row>
    <row r="55" spans="1:17" ht="15.75" thickBot="1" x14ac:dyDescent="0.3">
      <c r="A55" s="241"/>
      <c r="B55" s="109"/>
      <c r="C55" s="110"/>
      <c r="D55" s="110"/>
      <c r="E55" s="110"/>
      <c r="F55" s="104"/>
      <c r="G55" s="19" t="str">
        <f t="shared" ca="1" si="0"/>
        <v/>
      </c>
      <c r="H55" s="250"/>
      <c r="I55" s="244"/>
      <c r="J55" s="253"/>
      <c r="K55" s="16">
        <f t="shared" ca="1" si="59"/>
        <v>1</v>
      </c>
      <c r="L55" s="16" t="b">
        <f t="shared" ca="1" si="60"/>
        <v>0</v>
      </c>
      <c r="M55" s="16" t="b">
        <f t="shared" si="9"/>
        <v>0</v>
      </c>
      <c r="N55" s="17" t="b">
        <f t="shared" ca="1" si="1"/>
        <v>0</v>
      </c>
      <c r="O55" s="82" t="b">
        <f t="shared" ca="1" si="61"/>
        <v>1</v>
      </c>
      <c r="P55" s="8" t="b">
        <f t="shared" ca="1" si="11"/>
        <v>0</v>
      </c>
    </row>
    <row r="56" spans="1:17" x14ac:dyDescent="0.25">
      <c r="A56" s="239" t="str">
        <f t="shared" ca="1" si="30"/>
        <v/>
      </c>
      <c r="B56" s="105"/>
      <c r="C56" s="106"/>
      <c r="D56" s="106"/>
      <c r="E56" s="106"/>
      <c r="F56" s="102"/>
      <c r="G56" s="18" t="str">
        <f t="shared" ca="1" si="0"/>
        <v/>
      </c>
      <c r="H56" s="248"/>
      <c r="I56" s="242" t="str">
        <f t="shared" ref="I56" ca="1" si="64">IF(J56="ü",IF(Q57&lt;4,"Coupe de France","Championnat de France"),"")</f>
        <v/>
      </c>
      <c r="J56" s="251" t="str">
        <f t="shared" ref="J56" ca="1" si="65">IF(AND(O56,COUNTIF(K56:K64,"=1")&lt;=3,COUNTIF(L56:N64,TRUE)/3=9-COUNTIF(K56:K64,"=1")),"ü","û")</f>
        <v>û</v>
      </c>
      <c r="K56" s="16">
        <f t="shared" ref="K56" ca="1" si="66">COUNTA(B56:G56,H56)</f>
        <v>1</v>
      </c>
      <c r="L56" s="16" t="b">
        <f t="shared" ref="L56" ca="1" si="67">OR(K56=0,K56=7)</f>
        <v>0</v>
      </c>
      <c r="M56" s="16" t="b">
        <f t="shared" si="9"/>
        <v>0</v>
      </c>
      <c r="N56" s="17" t="b">
        <f t="shared" ca="1" si="1"/>
        <v>0</v>
      </c>
      <c r="O56" s="82" t="b">
        <f t="shared" ref="O56" ca="1" si="68">AND(O57:O64)</f>
        <v>1</v>
      </c>
      <c r="P56" s="8" t="b">
        <f t="shared" ca="1" si="11"/>
        <v>0</v>
      </c>
      <c r="Q56" s="8" t="b">
        <f t="shared" ref="Q56" ca="1" si="69">IF(Q57&lt;4,TRUE,IF(Q58&lt;3,FALSE,TRUE))</f>
        <v>1</v>
      </c>
    </row>
    <row r="57" spans="1:17" x14ac:dyDescent="0.25">
      <c r="A57" s="240"/>
      <c r="B57" s="107"/>
      <c r="C57" s="108"/>
      <c r="D57" s="108"/>
      <c r="E57" s="108"/>
      <c r="F57" s="103"/>
      <c r="G57" s="5" t="str">
        <f t="shared" ca="1" si="0"/>
        <v/>
      </c>
      <c r="H57" s="249"/>
      <c r="I57" s="243"/>
      <c r="J57" s="252"/>
      <c r="K57" s="16">
        <f t="shared" ref="K57:K64" ca="1" si="70">COUNTA(B57:G57)</f>
        <v>1</v>
      </c>
      <c r="L57" s="16" t="b">
        <f t="shared" ref="L57:L64" ca="1" si="71">OR(K57=0,K57=6)</f>
        <v>0</v>
      </c>
      <c r="M57" s="16" t="b">
        <f t="shared" si="9"/>
        <v>0</v>
      </c>
      <c r="N57" s="17" t="b">
        <f t="shared" ca="1" si="1"/>
        <v>0</v>
      </c>
      <c r="O57" s="82" t="b">
        <f t="shared" ref="O57:O64" ca="1" si="72">IF(N57=AND(L56:N57),TRUE,FALSE)</f>
        <v>1</v>
      </c>
      <c r="P57" s="8" t="b">
        <f t="shared" ca="1" si="11"/>
        <v>0</v>
      </c>
      <c r="Q57" s="8">
        <f t="shared" ref="Q57" ca="1" si="73">MAX(P56:P64)</f>
        <v>0</v>
      </c>
    </row>
    <row r="58" spans="1:17" x14ac:dyDescent="0.25">
      <c r="A58" s="240"/>
      <c r="B58" s="107"/>
      <c r="C58" s="108"/>
      <c r="D58" s="108"/>
      <c r="E58" s="108"/>
      <c r="F58" s="103"/>
      <c r="G58" s="5" t="str">
        <f t="shared" ca="1" si="0"/>
        <v/>
      </c>
      <c r="H58" s="249"/>
      <c r="I58" s="243"/>
      <c r="J58" s="252"/>
      <c r="K58" s="16">
        <f t="shared" ca="1" si="70"/>
        <v>1</v>
      </c>
      <c r="L58" s="16" t="b">
        <f t="shared" ca="1" si="71"/>
        <v>0</v>
      </c>
      <c r="M58" s="16" t="b">
        <f t="shared" si="9"/>
        <v>0</v>
      </c>
      <c r="N58" s="17" t="b">
        <f t="shared" ca="1" si="1"/>
        <v>0</v>
      </c>
      <c r="O58" s="82" t="b">
        <f t="shared" ca="1" si="72"/>
        <v>1</v>
      </c>
      <c r="P58" s="8" t="b">
        <f t="shared" ca="1" si="11"/>
        <v>0</v>
      </c>
      <c r="Q58" s="8">
        <f t="shared" ref="Q58" ca="1" si="74">MIN(P56:P64)</f>
        <v>0</v>
      </c>
    </row>
    <row r="59" spans="1:17" x14ac:dyDescent="0.25">
      <c r="A59" s="240"/>
      <c r="B59" s="107"/>
      <c r="C59" s="108"/>
      <c r="D59" s="108"/>
      <c r="E59" s="108"/>
      <c r="F59" s="103"/>
      <c r="G59" s="5" t="str">
        <f t="shared" ca="1" si="0"/>
        <v/>
      </c>
      <c r="H59" s="249"/>
      <c r="I59" s="243"/>
      <c r="J59" s="252"/>
      <c r="K59" s="16">
        <f t="shared" ca="1" si="70"/>
        <v>1</v>
      </c>
      <c r="L59" s="16" t="b">
        <f t="shared" ca="1" si="71"/>
        <v>0</v>
      </c>
      <c r="M59" s="16" t="b">
        <f t="shared" si="9"/>
        <v>0</v>
      </c>
      <c r="N59" s="17" t="b">
        <f t="shared" ca="1" si="1"/>
        <v>0</v>
      </c>
      <c r="O59" s="82" t="b">
        <f t="shared" ca="1" si="72"/>
        <v>1</v>
      </c>
      <c r="P59" s="8" t="b">
        <f t="shared" ca="1" si="11"/>
        <v>0</v>
      </c>
    </row>
    <row r="60" spans="1:17" x14ac:dyDescent="0.25">
      <c r="A60" s="240"/>
      <c r="B60" s="107"/>
      <c r="C60" s="108"/>
      <c r="D60" s="108"/>
      <c r="E60" s="108"/>
      <c r="F60" s="103"/>
      <c r="G60" s="5" t="str">
        <f t="shared" ca="1" si="0"/>
        <v/>
      </c>
      <c r="H60" s="249"/>
      <c r="I60" s="243"/>
      <c r="J60" s="252"/>
      <c r="K60" s="16">
        <f t="shared" ca="1" si="70"/>
        <v>1</v>
      </c>
      <c r="L60" s="16" t="b">
        <f t="shared" ca="1" si="71"/>
        <v>0</v>
      </c>
      <c r="M60" s="16" t="b">
        <f t="shared" si="9"/>
        <v>0</v>
      </c>
      <c r="N60" s="17" t="b">
        <f t="shared" ca="1" si="1"/>
        <v>0</v>
      </c>
      <c r="O60" s="82" t="b">
        <f t="shared" ca="1" si="72"/>
        <v>1</v>
      </c>
      <c r="P60" s="8" t="b">
        <f t="shared" ca="1" si="11"/>
        <v>0</v>
      </c>
    </row>
    <row r="61" spans="1:17" x14ac:dyDescent="0.25">
      <c r="A61" s="240"/>
      <c r="B61" s="107"/>
      <c r="C61" s="108"/>
      <c r="D61" s="108"/>
      <c r="E61" s="108"/>
      <c r="F61" s="103"/>
      <c r="G61" s="5" t="str">
        <f t="shared" ca="1" si="0"/>
        <v/>
      </c>
      <c r="H61" s="249"/>
      <c r="I61" s="243"/>
      <c r="J61" s="252"/>
      <c r="K61" s="16">
        <f t="shared" ca="1" si="70"/>
        <v>1</v>
      </c>
      <c r="L61" s="16" t="b">
        <f t="shared" ca="1" si="71"/>
        <v>0</v>
      </c>
      <c r="M61" s="16" t="b">
        <f t="shared" si="9"/>
        <v>0</v>
      </c>
      <c r="N61" s="17" t="b">
        <f t="shared" ca="1" si="1"/>
        <v>0</v>
      </c>
      <c r="O61" s="82" t="b">
        <f t="shared" ca="1" si="72"/>
        <v>1</v>
      </c>
      <c r="P61" s="8" t="b">
        <f t="shared" ca="1" si="11"/>
        <v>0</v>
      </c>
    </row>
    <row r="62" spans="1:17" x14ac:dyDescent="0.25">
      <c r="A62" s="240"/>
      <c r="B62" s="107"/>
      <c r="C62" s="108"/>
      <c r="D62" s="108"/>
      <c r="E62" s="108"/>
      <c r="F62" s="103"/>
      <c r="G62" s="5" t="str">
        <f t="shared" ca="1" si="0"/>
        <v/>
      </c>
      <c r="H62" s="249"/>
      <c r="I62" s="243"/>
      <c r="J62" s="252"/>
      <c r="K62" s="16">
        <f t="shared" ca="1" si="70"/>
        <v>1</v>
      </c>
      <c r="L62" s="16" t="b">
        <f t="shared" ca="1" si="71"/>
        <v>0</v>
      </c>
      <c r="M62" s="16" t="b">
        <f t="shared" si="9"/>
        <v>0</v>
      </c>
      <c r="N62" s="17" t="b">
        <f t="shared" ca="1" si="1"/>
        <v>0</v>
      </c>
      <c r="O62" s="82" t="b">
        <f t="shared" ca="1" si="72"/>
        <v>1</v>
      </c>
      <c r="P62" s="8" t="b">
        <f t="shared" ca="1" si="11"/>
        <v>0</v>
      </c>
    </row>
    <row r="63" spans="1:17" x14ac:dyDescent="0.25">
      <c r="A63" s="240"/>
      <c r="B63" s="107"/>
      <c r="C63" s="108"/>
      <c r="D63" s="108"/>
      <c r="E63" s="108"/>
      <c r="F63" s="103"/>
      <c r="G63" s="5" t="str">
        <f t="shared" ca="1" si="0"/>
        <v/>
      </c>
      <c r="H63" s="249"/>
      <c r="I63" s="243"/>
      <c r="J63" s="252"/>
      <c r="K63" s="16">
        <f t="shared" ca="1" si="70"/>
        <v>1</v>
      </c>
      <c r="L63" s="16" t="b">
        <f t="shared" ca="1" si="71"/>
        <v>0</v>
      </c>
      <c r="M63" s="16" t="b">
        <f t="shared" si="9"/>
        <v>0</v>
      </c>
      <c r="N63" s="17" t="b">
        <f t="shared" ca="1" si="1"/>
        <v>0</v>
      </c>
      <c r="O63" s="82" t="b">
        <f t="shared" ca="1" si="72"/>
        <v>1</v>
      </c>
      <c r="P63" s="8" t="b">
        <f t="shared" ca="1" si="11"/>
        <v>0</v>
      </c>
    </row>
    <row r="64" spans="1:17" ht="15.75" thickBot="1" x14ac:dyDescent="0.3">
      <c r="A64" s="241"/>
      <c r="B64" s="109"/>
      <c r="C64" s="110"/>
      <c r="D64" s="110"/>
      <c r="E64" s="110"/>
      <c r="F64" s="104"/>
      <c r="G64" s="19" t="str">
        <f t="shared" ca="1" si="0"/>
        <v/>
      </c>
      <c r="H64" s="250"/>
      <c r="I64" s="244"/>
      <c r="J64" s="253"/>
      <c r="K64" s="16">
        <f t="shared" ca="1" si="70"/>
        <v>1</v>
      </c>
      <c r="L64" s="16" t="b">
        <f t="shared" ca="1" si="71"/>
        <v>0</v>
      </c>
      <c r="M64" s="16" t="b">
        <f t="shared" si="9"/>
        <v>0</v>
      </c>
      <c r="N64" s="17" t="b">
        <f t="shared" ca="1" si="1"/>
        <v>0</v>
      </c>
      <c r="O64" s="82" t="b">
        <f t="shared" ca="1" si="72"/>
        <v>1</v>
      </c>
      <c r="P64" s="8" t="b">
        <f t="shared" ca="1" si="11"/>
        <v>0</v>
      </c>
    </row>
    <row r="65" spans="1:17" x14ac:dyDescent="0.25">
      <c r="A65" s="239" t="str">
        <f t="shared" ca="1" si="30"/>
        <v/>
      </c>
      <c r="B65" s="105"/>
      <c r="C65" s="106"/>
      <c r="D65" s="106"/>
      <c r="E65" s="106"/>
      <c r="F65" s="102"/>
      <c r="G65" s="18" t="str">
        <f t="shared" ca="1" si="0"/>
        <v/>
      </c>
      <c r="H65" s="248"/>
      <c r="I65" s="242" t="str">
        <f t="shared" ref="I65" ca="1" si="75">IF(J65="ü",IF(Q66&lt;4,"Coupe de France","Championnat de France"),"")</f>
        <v/>
      </c>
      <c r="J65" s="251" t="str">
        <f t="shared" ref="J65" ca="1" si="76">IF(AND(O65,COUNTIF(K65:K73,"=1")&lt;=3,COUNTIF(L65:N73,TRUE)/3=9-COUNTIF(K65:K73,"=1")),"ü","û")</f>
        <v>û</v>
      </c>
      <c r="K65" s="16">
        <f t="shared" ref="K65" ca="1" si="77">COUNTA(B65:G65,H65)</f>
        <v>1</v>
      </c>
      <c r="L65" s="16" t="b">
        <f t="shared" ref="L65" ca="1" si="78">OR(K65=0,K65=7)</f>
        <v>0</v>
      </c>
      <c r="M65" s="16" t="b">
        <f t="shared" si="9"/>
        <v>0</v>
      </c>
      <c r="N65" s="17" t="b">
        <f t="shared" ca="1" si="1"/>
        <v>0</v>
      </c>
      <c r="O65" s="82" t="b">
        <f t="shared" ref="O65" ca="1" si="79">AND(O66:O73)</f>
        <v>1</v>
      </c>
      <c r="P65" s="8" t="b">
        <f t="shared" ca="1" si="11"/>
        <v>0</v>
      </c>
      <c r="Q65" s="8" t="b">
        <f t="shared" ref="Q65" ca="1" si="80">IF(Q66&lt;4,TRUE,IF(Q67&lt;3,FALSE,TRUE))</f>
        <v>1</v>
      </c>
    </row>
    <row r="66" spans="1:17" x14ac:dyDescent="0.25">
      <c r="A66" s="240"/>
      <c r="B66" s="107"/>
      <c r="C66" s="108"/>
      <c r="D66" s="108"/>
      <c r="E66" s="108"/>
      <c r="F66" s="103"/>
      <c r="G66" s="5" t="str">
        <f t="shared" ref="G66:G91" ca="1" si="81">IF(OR(ISBLANK(E66),ISBLANK(F66)),"",INDEX(tabTL,MATCH(IF(MONTH(NOW())&lt;9,YEAR(NOW())-1,YEAR(NOW()))-YEAR(F66),INDEX(tabTL,,2)),1))</f>
        <v/>
      </c>
      <c r="H66" s="249"/>
      <c r="I66" s="243"/>
      <c r="J66" s="252"/>
      <c r="K66" s="16">
        <f t="shared" ref="K66:K73" ca="1" si="82">COUNTA(B66:G66)</f>
        <v>1</v>
      </c>
      <c r="L66" s="16" t="b">
        <f t="shared" ref="L66:L73" ca="1" si="83">OR(K66=0,K66=6)</f>
        <v>0</v>
      </c>
      <c r="M66" s="16" t="b">
        <f t="shared" si="9"/>
        <v>0</v>
      </c>
      <c r="N66" s="17" t="b">
        <f t="shared" ref="N66:N91" ca="1" si="84">IF(ISNUMBER(F66),AND(F66&gt;=DATE(IF(MONTH(NOW())&lt;9,YEAR(NOW())-1,YEAR(NOW()))-VLOOKUP(G66,tabTL,3,FALSE),1,1),F66&lt;=DATE(IF(MONTH(NOW())&lt;9,YEAR(NOW())-1,YEAR(NOW()))-VLOOKUP(G66,tabTL,2,FALSE),12,31)),FALSE)</f>
        <v>0</v>
      </c>
      <c r="O66" s="82" t="b">
        <f t="shared" ref="O66:O73" ca="1" si="85">IF(N66=AND(L65:N66),TRUE,FALSE)</f>
        <v>1</v>
      </c>
      <c r="P66" s="8" t="b">
        <f t="shared" ca="1" si="11"/>
        <v>0</v>
      </c>
      <c r="Q66" s="8">
        <f t="shared" ref="Q66" ca="1" si="86">MAX(P65:P73)</f>
        <v>0</v>
      </c>
    </row>
    <row r="67" spans="1:17" x14ac:dyDescent="0.25">
      <c r="A67" s="240"/>
      <c r="B67" s="107"/>
      <c r="C67" s="108"/>
      <c r="D67" s="108"/>
      <c r="E67" s="108"/>
      <c r="F67" s="103"/>
      <c r="G67" s="5" t="str">
        <f t="shared" ca="1" si="81"/>
        <v/>
      </c>
      <c r="H67" s="249"/>
      <c r="I67" s="243"/>
      <c r="J67" s="252"/>
      <c r="K67" s="16">
        <f t="shared" ca="1" si="82"/>
        <v>1</v>
      </c>
      <c r="L67" s="16" t="b">
        <f t="shared" ca="1" si="83"/>
        <v>0</v>
      </c>
      <c r="M67" s="16" t="b">
        <f t="shared" si="9"/>
        <v>0</v>
      </c>
      <c r="N67" s="17" t="b">
        <f t="shared" ca="1" si="84"/>
        <v>0</v>
      </c>
      <c r="O67" s="82" t="b">
        <f t="shared" ca="1" si="85"/>
        <v>1</v>
      </c>
      <c r="P67" s="8" t="b">
        <f t="shared" ca="1" si="11"/>
        <v>0</v>
      </c>
      <c r="Q67" s="8">
        <f t="shared" ref="Q67" ca="1" si="87">MIN(P65:P73)</f>
        <v>0</v>
      </c>
    </row>
    <row r="68" spans="1:17" x14ac:dyDescent="0.25">
      <c r="A68" s="240"/>
      <c r="B68" s="107"/>
      <c r="C68" s="108"/>
      <c r="D68" s="108"/>
      <c r="E68" s="108"/>
      <c r="F68" s="103"/>
      <c r="G68" s="5" t="str">
        <f t="shared" ca="1" si="81"/>
        <v/>
      </c>
      <c r="H68" s="249"/>
      <c r="I68" s="243"/>
      <c r="J68" s="252"/>
      <c r="K68" s="16">
        <f t="shared" ca="1" si="82"/>
        <v>1</v>
      </c>
      <c r="L68" s="16" t="b">
        <f t="shared" ca="1" si="83"/>
        <v>0</v>
      </c>
      <c r="M68" s="16" t="b">
        <f t="shared" si="9"/>
        <v>0</v>
      </c>
      <c r="N68" s="17" t="b">
        <f t="shared" ca="1" si="84"/>
        <v>0</v>
      </c>
      <c r="O68" s="82" t="b">
        <f t="shared" ca="1" si="85"/>
        <v>1</v>
      </c>
      <c r="P68" s="8" t="b">
        <f t="shared" ca="1" si="11"/>
        <v>0</v>
      </c>
    </row>
    <row r="69" spans="1:17" x14ac:dyDescent="0.25">
      <c r="A69" s="240"/>
      <c r="B69" s="107"/>
      <c r="C69" s="108"/>
      <c r="D69" s="108"/>
      <c r="E69" s="108"/>
      <c r="F69" s="103"/>
      <c r="G69" s="5" t="str">
        <f t="shared" ca="1" si="81"/>
        <v/>
      </c>
      <c r="H69" s="249"/>
      <c r="I69" s="243"/>
      <c r="J69" s="252"/>
      <c r="K69" s="16">
        <f t="shared" ca="1" si="82"/>
        <v>1</v>
      </c>
      <c r="L69" s="16" t="b">
        <f t="shared" ca="1" si="83"/>
        <v>0</v>
      </c>
      <c r="M69" s="16" t="b">
        <f t="shared" si="9"/>
        <v>0</v>
      </c>
      <c r="N69" s="17" t="b">
        <f t="shared" ca="1" si="84"/>
        <v>0</v>
      </c>
      <c r="O69" s="82" t="b">
        <f t="shared" ca="1" si="85"/>
        <v>1</v>
      </c>
      <c r="P69" s="8" t="b">
        <f t="shared" ca="1" si="11"/>
        <v>0</v>
      </c>
    </row>
    <row r="70" spans="1:17" x14ac:dyDescent="0.25">
      <c r="A70" s="240"/>
      <c r="B70" s="107"/>
      <c r="C70" s="108"/>
      <c r="D70" s="108"/>
      <c r="E70" s="108"/>
      <c r="F70" s="103"/>
      <c r="G70" s="5" t="str">
        <f t="shared" ca="1" si="81"/>
        <v/>
      </c>
      <c r="H70" s="249"/>
      <c r="I70" s="243"/>
      <c r="J70" s="252"/>
      <c r="K70" s="16">
        <f t="shared" ca="1" si="82"/>
        <v>1</v>
      </c>
      <c r="L70" s="16" t="b">
        <f t="shared" ca="1" si="83"/>
        <v>0</v>
      </c>
      <c r="M70" s="16" t="b">
        <f t="shared" si="9"/>
        <v>0</v>
      </c>
      <c r="N70" s="17" t="b">
        <f t="shared" ca="1" si="84"/>
        <v>0</v>
      </c>
      <c r="O70" s="82" t="b">
        <f t="shared" ca="1" si="85"/>
        <v>1</v>
      </c>
      <c r="P70" s="8" t="b">
        <f t="shared" ca="1" si="11"/>
        <v>0</v>
      </c>
    </row>
    <row r="71" spans="1:17" x14ac:dyDescent="0.25">
      <c r="A71" s="240"/>
      <c r="B71" s="107"/>
      <c r="C71" s="108"/>
      <c r="D71" s="108"/>
      <c r="E71" s="108"/>
      <c r="F71" s="103"/>
      <c r="G71" s="5" t="str">
        <f t="shared" ca="1" si="81"/>
        <v/>
      </c>
      <c r="H71" s="249"/>
      <c r="I71" s="243"/>
      <c r="J71" s="252"/>
      <c r="K71" s="16">
        <f t="shared" ca="1" si="82"/>
        <v>1</v>
      </c>
      <c r="L71" s="16" t="b">
        <f t="shared" ca="1" si="83"/>
        <v>0</v>
      </c>
      <c r="M71" s="16" t="b">
        <f t="shared" si="9"/>
        <v>0</v>
      </c>
      <c r="N71" s="17" t="b">
        <f t="shared" ca="1" si="84"/>
        <v>0</v>
      </c>
      <c r="O71" s="82" t="b">
        <f t="shared" ca="1" si="85"/>
        <v>1</v>
      </c>
      <c r="P71" s="8" t="b">
        <f t="shared" ca="1" si="11"/>
        <v>0</v>
      </c>
    </row>
    <row r="72" spans="1:17" x14ac:dyDescent="0.25">
      <c r="A72" s="240"/>
      <c r="B72" s="107"/>
      <c r="C72" s="108"/>
      <c r="D72" s="108"/>
      <c r="E72" s="108"/>
      <c r="F72" s="103"/>
      <c r="G72" s="5" t="str">
        <f t="shared" ca="1" si="81"/>
        <v/>
      </c>
      <c r="H72" s="249"/>
      <c r="I72" s="243"/>
      <c r="J72" s="252"/>
      <c r="K72" s="16">
        <f t="shared" ca="1" si="82"/>
        <v>1</v>
      </c>
      <c r="L72" s="16" t="b">
        <f t="shared" ca="1" si="83"/>
        <v>0</v>
      </c>
      <c r="M72" s="16" t="b">
        <f t="shared" si="9"/>
        <v>0</v>
      </c>
      <c r="N72" s="17" t="b">
        <f t="shared" ca="1" si="84"/>
        <v>0</v>
      </c>
      <c r="O72" s="82" t="b">
        <f t="shared" ca="1" si="85"/>
        <v>1</v>
      </c>
      <c r="P72" s="8" t="b">
        <f t="shared" ca="1" si="11"/>
        <v>0</v>
      </c>
    </row>
    <row r="73" spans="1:17" ht="15.75" thickBot="1" x14ac:dyDescent="0.3">
      <c r="A73" s="241"/>
      <c r="B73" s="109"/>
      <c r="C73" s="110"/>
      <c r="D73" s="110"/>
      <c r="E73" s="110"/>
      <c r="F73" s="104"/>
      <c r="G73" s="19" t="str">
        <f t="shared" ca="1" si="81"/>
        <v/>
      </c>
      <c r="H73" s="250"/>
      <c r="I73" s="244"/>
      <c r="J73" s="253"/>
      <c r="K73" s="16">
        <f t="shared" ca="1" si="82"/>
        <v>1</v>
      </c>
      <c r="L73" s="16" t="b">
        <f t="shared" ca="1" si="83"/>
        <v>0</v>
      </c>
      <c r="M73" s="16" t="b">
        <f t="shared" si="9"/>
        <v>0</v>
      </c>
      <c r="N73" s="17" t="b">
        <f t="shared" ca="1" si="84"/>
        <v>0</v>
      </c>
      <c r="O73" s="82" t="b">
        <f t="shared" ca="1" si="85"/>
        <v>1</v>
      </c>
      <c r="P73" s="8" t="b">
        <f t="shared" ca="1" si="11"/>
        <v>0</v>
      </c>
    </row>
    <row r="74" spans="1:17" x14ac:dyDescent="0.25">
      <c r="A74" s="239" t="str">
        <f t="shared" ca="1" si="30"/>
        <v/>
      </c>
      <c r="B74" s="105"/>
      <c r="C74" s="106"/>
      <c r="D74" s="106"/>
      <c r="E74" s="106"/>
      <c r="F74" s="102"/>
      <c r="G74" s="18" t="str">
        <f t="shared" ca="1" si="81"/>
        <v/>
      </c>
      <c r="H74" s="248"/>
      <c r="I74" s="242" t="str">
        <f t="shared" ref="I74" ca="1" si="88">IF(J74="ü",IF(Q75&lt;4,"Coupe de France","Championnat de France"),"")</f>
        <v/>
      </c>
      <c r="J74" s="251" t="str">
        <f t="shared" ref="J74" ca="1" si="89">IF(AND(O74,COUNTIF(K74:K82,"=1")&lt;=3,COUNTIF(L74:N82,TRUE)/3=9-COUNTIF(K74:K82,"=1")),"ü","û")</f>
        <v>û</v>
      </c>
      <c r="K74" s="16">
        <f t="shared" ref="K74" ca="1" si="90">COUNTA(B74:G74,H74)</f>
        <v>1</v>
      </c>
      <c r="L74" s="16" t="b">
        <f t="shared" ref="L74" ca="1" si="91">OR(K74=0,K74=7)</f>
        <v>0</v>
      </c>
      <c r="M74" s="16" t="b">
        <f t="shared" si="9"/>
        <v>0</v>
      </c>
      <c r="N74" s="17" t="b">
        <f t="shared" ca="1" si="84"/>
        <v>0</v>
      </c>
      <c r="O74" s="82" t="b">
        <f t="shared" ref="O74" ca="1" si="92">AND(O75:O82)</f>
        <v>1</v>
      </c>
      <c r="P74" s="8" t="b">
        <f t="shared" ca="1" si="11"/>
        <v>0</v>
      </c>
      <c r="Q74" s="8" t="b">
        <f t="shared" ref="Q74" ca="1" si="93">IF(Q75&lt;4,TRUE,IF(Q76&lt;3,FALSE,TRUE))</f>
        <v>1</v>
      </c>
    </row>
    <row r="75" spans="1:17" x14ac:dyDescent="0.25">
      <c r="A75" s="240"/>
      <c r="B75" s="107"/>
      <c r="C75" s="108"/>
      <c r="D75" s="108"/>
      <c r="E75" s="108"/>
      <c r="F75" s="103"/>
      <c r="G75" s="5" t="str">
        <f t="shared" ca="1" si="81"/>
        <v/>
      </c>
      <c r="H75" s="249"/>
      <c r="I75" s="243"/>
      <c r="J75" s="252"/>
      <c r="K75" s="16">
        <f t="shared" ref="K75:K82" ca="1" si="94">COUNTA(B75:G75)</f>
        <v>1</v>
      </c>
      <c r="L75" s="16" t="b">
        <f t="shared" ref="L75:L82" ca="1" si="95">OR(K75=0,K75=6)</f>
        <v>0</v>
      </c>
      <c r="M75" s="16" t="b">
        <f t="shared" ref="M75:M91" si="96">IF(LEN(D75)=9,AND(IFERROR(VALUE(LEFT(D75,8))&gt;0,FALSE),ISTEXT(RIGHT(D75,1))),FALSE)</f>
        <v>0</v>
      </c>
      <c r="N75" s="17" t="b">
        <f t="shared" ca="1" si="84"/>
        <v>0</v>
      </c>
      <c r="O75" s="82" t="b">
        <f t="shared" ref="O75:O82" ca="1" si="97">IF(N75=AND(L74:N75),TRUE,FALSE)</f>
        <v>1</v>
      </c>
      <c r="P75" s="8" t="b">
        <f t="shared" ref="P75:P91" ca="1" si="98">IFERROR(MATCH(G75,INDEX(tabTL,,1),0),FALSE)</f>
        <v>0</v>
      </c>
      <c r="Q75" s="8">
        <f t="shared" ref="Q75" ca="1" si="99">MAX(P74:P82)</f>
        <v>0</v>
      </c>
    </row>
    <row r="76" spans="1:17" x14ac:dyDescent="0.25">
      <c r="A76" s="240"/>
      <c r="B76" s="107"/>
      <c r="C76" s="108"/>
      <c r="D76" s="108"/>
      <c r="E76" s="108"/>
      <c r="F76" s="103"/>
      <c r="G76" s="5" t="str">
        <f t="shared" ca="1" si="81"/>
        <v/>
      </c>
      <c r="H76" s="249"/>
      <c r="I76" s="243"/>
      <c r="J76" s="252"/>
      <c r="K76" s="16">
        <f t="shared" ca="1" si="94"/>
        <v>1</v>
      </c>
      <c r="L76" s="16" t="b">
        <f t="shared" ca="1" si="95"/>
        <v>0</v>
      </c>
      <c r="M76" s="16" t="b">
        <f t="shared" si="96"/>
        <v>0</v>
      </c>
      <c r="N76" s="17" t="b">
        <f t="shared" ca="1" si="84"/>
        <v>0</v>
      </c>
      <c r="O76" s="82" t="b">
        <f t="shared" ca="1" si="97"/>
        <v>1</v>
      </c>
      <c r="P76" s="8" t="b">
        <f t="shared" ca="1" si="98"/>
        <v>0</v>
      </c>
      <c r="Q76" s="8">
        <f t="shared" ref="Q76" ca="1" si="100">MIN(P74:P82)</f>
        <v>0</v>
      </c>
    </row>
    <row r="77" spans="1:17" x14ac:dyDescent="0.25">
      <c r="A77" s="240"/>
      <c r="B77" s="107"/>
      <c r="C77" s="108"/>
      <c r="D77" s="108"/>
      <c r="E77" s="108"/>
      <c r="F77" s="103"/>
      <c r="G77" s="5" t="str">
        <f t="shared" ca="1" si="81"/>
        <v/>
      </c>
      <c r="H77" s="249"/>
      <c r="I77" s="243"/>
      <c r="J77" s="252"/>
      <c r="K77" s="16">
        <f t="shared" ca="1" si="94"/>
        <v>1</v>
      </c>
      <c r="L77" s="16" t="b">
        <f t="shared" ca="1" si="95"/>
        <v>0</v>
      </c>
      <c r="M77" s="16" t="b">
        <f t="shared" si="96"/>
        <v>0</v>
      </c>
      <c r="N77" s="17" t="b">
        <f t="shared" ca="1" si="84"/>
        <v>0</v>
      </c>
      <c r="O77" s="82" t="b">
        <f t="shared" ca="1" si="97"/>
        <v>1</v>
      </c>
      <c r="P77" s="8" t="b">
        <f t="shared" ca="1" si="98"/>
        <v>0</v>
      </c>
    </row>
    <row r="78" spans="1:17" x14ac:dyDescent="0.25">
      <c r="A78" s="240"/>
      <c r="B78" s="107"/>
      <c r="C78" s="108"/>
      <c r="D78" s="108"/>
      <c r="E78" s="108"/>
      <c r="F78" s="103"/>
      <c r="G78" s="5" t="str">
        <f t="shared" ca="1" si="81"/>
        <v/>
      </c>
      <c r="H78" s="249"/>
      <c r="I78" s="243"/>
      <c r="J78" s="252"/>
      <c r="K78" s="16">
        <f t="shared" ca="1" si="94"/>
        <v>1</v>
      </c>
      <c r="L78" s="16" t="b">
        <f t="shared" ca="1" si="95"/>
        <v>0</v>
      </c>
      <c r="M78" s="16" t="b">
        <f t="shared" si="96"/>
        <v>0</v>
      </c>
      <c r="N78" s="17" t="b">
        <f t="shared" ca="1" si="84"/>
        <v>0</v>
      </c>
      <c r="O78" s="82" t="b">
        <f t="shared" ca="1" si="97"/>
        <v>1</v>
      </c>
      <c r="P78" s="8" t="b">
        <f t="shared" ca="1" si="98"/>
        <v>0</v>
      </c>
    </row>
    <row r="79" spans="1:17" x14ac:dyDescent="0.25">
      <c r="A79" s="240"/>
      <c r="B79" s="107"/>
      <c r="C79" s="108"/>
      <c r="D79" s="108"/>
      <c r="E79" s="108"/>
      <c r="F79" s="103"/>
      <c r="G79" s="5" t="str">
        <f t="shared" ca="1" si="81"/>
        <v/>
      </c>
      <c r="H79" s="249"/>
      <c r="I79" s="243"/>
      <c r="J79" s="252"/>
      <c r="K79" s="16">
        <f t="shared" ca="1" si="94"/>
        <v>1</v>
      </c>
      <c r="L79" s="16" t="b">
        <f t="shared" ca="1" si="95"/>
        <v>0</v>
      </c>
      <c r="M79" s="16" t="b">
        <f t="shared" si="96"/>
        <v>0</v>
      </c>
      <c r="N79" s="17" t="b">
        <f t="shared" ca="1" si="84"/>
        <v>0</v>
      </c>
      <c r="O79" s="82" t="b">
        <f t="shared" ca="1" si="97"/>
        <v>1</v>
      </c>
      <c r="P79" s="8" t="b">
        <f t="shared" ca="1" si="98"/>
        <v>0</v>
      </c>
    </row>
    <row r="80" spans="1:17" x14ac:dyDescent="0.25">
      <c r="A80" s="240"/>
      <c r="B80" s="107"/>
      <c r="C80" s="108"/>
      <c r="D80" s="108"/>
      <c r="E80" s="108"/>
      <c r="F80" s="103"/>
      <c r="G80" s="5" t="str">
        <f t="shared" ca="1" si="81"/>
        <v/>
      </c>
      <c r="H80" s="249"/>
      <c r="I80" s="243"/>
      <c r="J80" s="252"/>
      <c r="K80" s="16">
        <f t="shared" ca="1" si="94"/>
        <v>1</v>
      </c>
      <c r="L80" s="16" t="b">
        <f t="shared" ca="1" si="95"/>
        <v>0</v>
      </c>
      <c r="M80" s="16" t="b">
        <f t="shared" si="96"/>
        <v>0</v>
      </c>
      <c r="N80" s="17" t="b">
        <f t="shared" ca="1" si="84"/>
        <v>0</v>
      </c>
      <c r="O80" s="82" t="b">
        <f t="shared" ca="1" si="97"/>
        <v>1</v>
      </c>
      <c r="P80" s="8" t="b">
        <f t="shared" ca="1" si="98"/>
        <v>0</v>
      </c>
    </row>
    <row r="81" spans="1:17" x14ac:dyDescent="0.25">
      <c r="A81" s="240"/>
      <c r="B81" s="107"/>
      <c r="C81" s="108"/>
      <c r="D81" s="108"/>
      <c r="E81" s="108"/>
      <c r="F81" s="103"/>
      <c r="G81" s="5" t="str">
        <f t="shared" ca="1" si="81"/>
        <v/>
      </c>
      <c r="H81" s="249"/>
      <c r="I81" s="243"/>
      <c r="J81" s="252"/>
      <c r="K81" s="16">
        <f t="shared" ca="1" si="94"/>
        <v>1</v>
      </c>
      <c r="L81" s="16" t="b">
        <f t="shared" ca="1" si="95"/>
        <v>0</v>
      </c>
      <c r="M81" s="16" t="b">
        <f t="shared" si="96"/>
        <v>0</v>
      </c>
      <c r="N81" s="17" t="b">
        <f t="shared" ca="1" si="84"/>
        <v>0</v>
      </c>
      <c r="O81" s="82" t="b">
        <f t="shared" ca="1" si="97"/>
        <v>1</v>
      </c>
      <c r="P81" s="8" t="b">
        <f t="shared" ca="1" si="98"/>
        <v>0</v>
      </c>
    </row>
    <row r="82" spans="1:17" ht="15.75" thickBot="1" x14ac:dyDescent="0.3">
      <c r="A82" s="241"/>
      <c r="B82" s="109"/>
      <c r="C82" s="110"/>
      <c r="D82" s="110"/>
      <c r="E82" s="110"/>
      <c r="F82" s="104"/>
      <c r="G82" s="19" t="str">
        <f t="shared" ca="1" si="81"/>
        <v/>
      </c>
      <c r="H82" s="250"/>
      <c r="I82" s="244"/>
      <c r="J82" s="253"/>
      <c r="K82" s="16">
        <f t="shared" ca="1" si="94"/>
        <v>1</v>
      </c>
      <c r="L82" s="16" t="b">
        <f t="shared" ca="1" si="95"/>
        <v>0</v>
      </c>
      <c r="M82" s="16" t="b">
        <f t="shared" si="96"/>
        <v>0</v>
      </c>
      <c r="N82" s="17" t="b">
        <f t="shared" ca="1" si="84"/>
        <v>0</v>
      </c>
      <c r="O82" s="82" t="b">
        <f t="shared" ca="1" si="97"/>
        <v>1</v>
      </c>
      <c r="P82" s="8" t="b">
        <f t="shared" ca="1" si="98"/>
        <v>0</v>
      </c>
    </row>
    <row r="83" spans="1:17" x14ac:dyDescent="0.25">
      <c r="A83" s="239" t="str">
        <f t="shared" ca="1" si="30"/>
        <v/>
      </c>
      <c r="B83" s="105"/>
      <c r="C83" s="106"/>
      <c r="D83" s="106"/>
      <c r="E83" s="106"/>
      <c r="F83" s="102"/>
      <c r="G83" s="18" t="str">
        <f t="shared" ca="1" si="81"/>
        <v/>
      </c>
      <c r="H83" s="248"/>
      <c r="I83" s="242" t="str">
        <f t="shared" ref="I83" ca="1" si="101">IF(J83="ü",IF(Q84&lt;4,"Coupe de France","Championnat de France"),"")</f>
        <v/>
      </c>
      <c r="J83" s="251" t="str">
        <f t="shared" ref="J83" ca="1" si="102">IF(AND(O83,COUNTIF(K83:K91,"=1")&lt;=3,COUNTIF(L83:N91,TRUE)/3=9-COUNTIF(K83:K91,"=1")),"ü","û")</f>
        <v>û</v>
      </c>
      <c r="K83" s="16">
        <f t="shared" ref="K83" ca="1" si="103">COUNTA(B83:G83,H83)</f>
        <v>1</v>
      </c>
      <c r="L83" s="16" t="b">
        <f t="shared" ref="L83" ca="1" si="104">OR(K83=0,K83=7)</f>
        <v>0</v>
      </c>
      <c r="M83" s="16" t="b">
        <f t="shared" si="96"/>
        <v>0</v>
      </c>
      <c r="N83" s="17" t="b">
        <f t="shared" ca="1" si="84"/>
        <v>0</v>
      </c>
      <c r="O83" s="82" t="b">
        <f t="shared" ref="O83" ca="1" si="105">AND(O84:O91)</f>
        <v>1</v>
      </c>
      <c r="P83" s="8" t="b">
        <f t="shared" ca="1" si="98"/>
        <v>0</v>
      </c>
      <c r="Q83" s="8" t="b">
        <f t="shared" ref="Q83" ca="1" si="106">IF(Q84&lt;4,TRUE,IF(Q85&lt;3,FALSE,TRUE))</f>
        <v>1</v>
      </c>
    </row>
    <row r="84" spans="1:17" x14ac:dyDescent="0.25">
      <c r="A84" s="240"/>
      <c r="B84" s="107"/>
      <c r="C84" s="108"/>
      <c r="D84" s="108"/>
      <c r="E84" s="108"/>
      <c r="F84" s="103"/>
      <c r="G84" s="5" t="str">
        <f t="shared" ca="1" si="81"/>
        <v/>
      </c>
      <c r="H84" s="249"/>
      <c r="I84" s="243"/>
      <c r="J84" s="252"/>
      <c r="K84" s="16">
        <f t="shared" ref="K84:K91" ca="1" si="107">COUNTA(B84:G84)</f>
        <v>1</v>
      </c>
      <c r="L84" s="16" t="b">
        <f t="shared" ref="L84:L91" ca="1" si="108">OR(K84=0,K84=6)</f>
        <v>0</v>
      </c>
      <c r="M84" s="16" t="b">
        <f t="shared" si="96"/>
        <v>0</v>
      </c>
      <c r="N84" s="17" t="b">
        <f t="shared" ca="1" si="84"/>
        <v>0</v>
      </c>
      <c r="O84" s="82" t="b">
        <f t="shared" ref="O84:O91" ca="1" si="109">IF(N84=AND(L83:N84),TRUE,FALSE)</f>
        <v>1</v>
      </c>
      <c r="P84" s="8" t="b">
        <f t="shared" ca="1" si="98"/>
        <v>0</v>
      </c>
      <c r="Q84" s="8">
        <f t="shared" ref="Q84" ca="1" si="110">MAX(P83:P91)</f>
        <v>0</v>
      </c>
    </row>
    <row r="85" spans="1:17" x14ac:dyDescent="0.25">
      <c r="A85" s="240"/>
      <c r="B85" s="107"/>
      <c r="C85" s="108"/>
      <c r="D85" s="108"/>
      <c r="E85" s="108"/>
      <c r="F85" s="103"/>
      <c r="G85" s="5" t="str">
        <f t="shared" ca="1" si="81"/>
        <v/>
      </c>
      <c r="H85" s="249"/>
      <c r="I85" s="243"/>
      <c r="J85" s="252"/>
      <c r="K85" s="16">
        <f t="shared" ca="1" si="107"/>
        <v>1</v>
      </c>
      <c r="L85" s="16" t="b">
        <f t="shared" ca="1" si="108"/>
        <v>0</v>
      </c>
      <c r="M85" s="16" t="b">
        <f t="shared" si="96"/>
        <v>0</v>
      </c>
      <c r="N85" s="17" t="b">
        <f t="shared" ca="1" si="84"/>
        <v>0</v>
      </c>
      <c r="O85" s="82" t="b">
        <f t="shared" ca="1" si="109"/>
        <v>1</v>
      </c>
      <c r="P85" s="8" t="b">
        <f t="shared" ca="1" si="98"/>
        <v>0</v>
      </c>
      <c r="Q85" s="8">
        <f t="shared" ref="Q85" ca="1" si="111">MIN(P83:P91)</f>
        <v>0</v>
      </c>
    </row>
    <row r="86" spans="1:17" x14ac:dyDescent="0.25">
      <c r="A86" s="240"/>
      <c r="B86" s="107"/>
      <c r="C86" s="108"/>
      <c r="D86" s="108"/>
      <c r="E86" s="108"/>
      <c r="F86" s="103"/>
      <c r="G86" s="5" t="str">
        <f t="shared" ca="1" si="81"/>
        <v/>
      </c>
      <c r="H86" s="249"/>
      <c r="I86" s="243"/>
      <c r="J86" s="252"/>
      <c r="K86" s="16">
        <f t="shared" ca="1" si="107"/>
        <v>1</v>
      </c>
      <c r="L86" s="16" t="b">
        <f t="shared" ca="1" si="108"/>
        <v>0</v>
      </c>
      <c r="M86" s="16" t="b">
        <f t="shared" si="96"/>
        <v>0</v>
      </c>
      <c r="N86" s="17" t="b">
        <f t="shared" ca="1" si="84"/>
        <v>0</v>
      </c>
      <c r="O86" s="82" t="b">
        <f t="shared" ca="1" si="109"/>
        <v>1</v>
      </c>
      <c r="P86" s="8" t="b">
        <f t="shared" ca="1" si="98"/>
        <v>0</v>
      </c>
    </row>
    <row r="87" spans="1:17" x14ac:dyDescent="0.25">
      <c r="A87" s="240"/>
      <c r="B87" s="107"/>
      <c r="C87" s="108"/>
      <c r="D87" s="108"/>
      <c r="E87" s="108"/>
      <c r="F87" s="103"/>
      <c r="G87" s="5" t="str">
        <f t="shared" ca="1" si="81"/>
        <v/>
      </c>
      <c r="H87" s="249"/>
      <c r="I87" s="243"/>
      <c r="J87" s="252"/>
      <c r="K87" s="16">
        <f t="shared" ca="1" si="107"/>
        <v>1</v>
      </c>
      <c r="L87" s="16" t="b">
        <f t="shared" ca="1" si="108"/>
        <v>0</v>
      </c>
      <c r="M87" s="16" t="b">
        <f t="shared" si="96"/>
        <v>0</v>
      </c>
      <c r="N87" s="17" t="b">
        <f t="shared" ca="1" si="84"/>
        <v>0</v>
      </c>
      <c r="O87" s="82" t="b">
        <f t="shared" ca="1" si="109"/>
        <v>1</v>
      </c>
      <c r="P87" s="8" t="b">
        <f t="shared" ca="1" si="98"/>
        <v>0</v>
      </c>
    </row>
    <row r="88" spans="1:17" x14ac:dyDescent="0.25">
      <c r="A88" s="240"/>
      <c r="B88" s="107"/>
      <c r="C88" s="108"/>
      <c r="D88" s="108"/>
      <c r="E88" s="108"/>
      <c r="F88" s="103"/>
      <c r="G88" s="5" t="str">
        <f t="shared" ca="1" si="81"/>
        <v/>
      </c>
      <c r="H88" s="249"/>
      <c r="I88" s="243"/>
      <c r="J88" s="252"/>
      <c r="K88" s="16">
        <f t="shared" ca="1" si="107"/>
        <v>1</v>
      </c>
      <c r="L88" s="16" t="b">
        <f t="shared" ca="1" si="108"/>
        <v>0</v>
      </c>
      <c r="M88" s="16" t="b">
        <f t="shared" si="96"/>
        <v>0</v>
      </c>
      <c r="N88" s="17" t="b">
        <f t="shared" ca="1" si="84"/>
        <v>0</v>
      </c>
      <c r="O88" s="82" t="b">
        <f t="shared" ca="1" si="109"/>
        <v>1</v>
      </c>
      <c r="P88" s="8" t="b">
        <f t="shared" ca="1" si="98"/>
        <v>0</v>
      </c>
    </row>
    <row r="89" spans="1:17" x14ac:dyDescent="0.25">
      <c r="A89" s="240"/>
      <c r="B89" s="107"/>
      <c r="C89" s="108"/>
      <c r="D89" s="108"/>
      <c r="E89" s="108"/>
      <c r="F89" s="103"/>
      <c r="G89" s="5" t="str">
        <f t="shared" ca="1" si="81"/>
        <v/>
      </c>
      <c r="H89" s="249"/>
      <c r="I89" s="243"/>
      <c r="J89" s="252"/>
      <c r="K89" s="16">
        <f t="shared" ca="1" si="107"/>
        <v>1</v>
      </c>
      <c r="L89" s="16" t="b">
        <f t="shared" ca="1" si="108"/>
        <v>0</v>
      </c>
      <c r="M89" s="16" t="b">
        <f t="shared" si="96"/>
        <v>0</v>
      </c>
      <c r="N89" s="17" t="b">
        <f t="shared" ca="1" si="84"/>
        <v>0</v>
      </c>
      <c r="O89" s="82" t="b">
        <f t="shared" ca="1" si="109"/>
        <v>1</v>
      </c>
      <c r="P89" s="8" t="b">
        <f t="shared" ca="1" si="98"/>
        <v>0</v>
      </c>
    </row>
    <row r="90" spans="1:17" x14ac:dyDescent="0.25">
      <c r="A90" s="240"/>
      <c r="B90" s="107"/>
      <c r="C90" s="108"/>
      <c r="D90" s="108"/>
      <c r="E90" s="108"/>
      <c r="F90" s="103"/>
      <c r="G90" s="5" t="str">
        <f t="shared" ca="1" si="81"/>
        <v/>
      </c>
      <c r="H90" s="249"/>
      <c r="I90" s="243"/>
      <c r="J90" s="252"/>
      <c r="K90" s="16">
        <f t="shared" ca="1" si="107"/>
        <v>1</v>
      </c>
      <c r="L90" s="16" t="b">
        <f t="shared" ca="1" si="108"/>
        <v>0</v>
      </c>
      <c r="M90" s="16" t="b">
        <f t="shared" si="96"/>
        <v>0</v>
      </c>
      <c r="N90" s="17" t="b">
        <f t="shared" ca="1" si="84"/>
        <v>0</v>
      </c>
      <c r="O90" s="82" t="b">
        <f t="shared" ca="1" si="109"/>
        <v>1</v>
      </c>
      <c r="P90" s="8" t="b">
        <f t="shared" ca="1" si="98"/>
        <v>0</v>
      </c>
    </row>
    <row r="91" spans="1:17" ht="15.75" thickBot="1" x14ac:dyDescent="0.3">
      <c r="A91" s="241"/>
      <c r="B91" s="109"/>
      <c r="C91" s="110"/>
      <c r="D91" s="110"/>
      <c r="E91" s="110"/>
      <c r="F91" s="104"/>
      <c r="G91" s="19" t="str">
        <f t="shared" ca="1" si="81"/>
        <v/>
      </c>
      <c r="H91" s="250"/>
      <c r="I91" s="244"/>
      <c r="J91" s="253"/>
      <c r="K91" s="16">
        <f t="shared" ca="1" si="107"/>
        <v>1</v>
      </c>
      <c r="L91" s="16" t="b">
        <f t="shared" ca="1" si="108"/>
        <v>0</v>
      </c>
      <c r="M91" s="16" t="b">
        <f t="shared" si="96"/>
        <v>0</v>
      </c>
      <c r="N91" s="17" t="b">
        <f t="shared" ca="1" si="84"/>
        <v>0</v>
      </c>
      <c r="O91" s="82" t="b">
        <f t="shared" ca="1" si="109"/>
        <v>1</v>
      </c>
      <c r="P91" s="8" t="b">
        <f t="shared" ca="1" si="98"/>
        <v>0</v>
      </c>
    </row>
  </sheetData>
  <sheetProtection password="CDED" sheet="1" objects="1" scenarios="1" selectLockedCells="1"/>
  <mergeCells count="41">
    <mergeCell ref="A11:A19"/>
    <mergeCell ref="H11:H19"/>
    <mergeCell ref="I11:I19"/>
    <mergeCell ref="J11:J19"/>
    <mergeCell ref="P1:Q1"/>
    <mergeCell ref="A2:A10"/>
    <mergeCell ref="H2:H10"/>
    <mergeCell ref="I2:I10"/>
    <mergeCell ref="J2:J10"/>
    <mergeCell ref="A20:A28"/>
    <mergeCell ref="H20:H28"/>
    <mergeCell ref="I20:I28"/>
    <mergeCell ref="J20:J28"/>
    <mergeCell ref="A29:A37"/>
    <mergeCell ref="H29:H37"/>
    <mergeCell ref="I29:I37"/>
    <mergeCell ref="J29:J37"/>
    <mergeCell ref="A38:A46"/>
    <mergeCell ref="H38:H46"/>
    <mergeCell ref="I38:I46"/>
    <mergeCell ref="J38:J46"/>
    <mergeCell ref="A47:A55"/>
    <mergeCell ref="H47:H55"/>
    <mergeCell ref="I47:I55"/>
    <mergeCell ref="J47:J55"/>
    <mergeCell ref="A56:A64"/>
    <mergeCell ref="H56:H64"/>
    <mergeCell ref="I56:I64"/>
    <mergeCell ref="J56:J64"/>
    <mergeCell ref="A65:A73"/>
    <mergeCell ref="H65:H73"/>
    <mergeCell ref="I65:I73"/>
    <mergeCell ref="J65:J73"/>
    <mergeCell ref="A74:A82"/>
    <mergeCell ref="H74:H82"/>
    <mergeCell ref="I74:I82"/>
    <mergeCell ref="J74:J82"/>
    <mergeCell ref="A83:A91"/>
    <mergeCell ref="H83:H91"/>
    <mergeCell ref="I83:I91"/>
    <mergeCell ref="J83:J91"/>
  </mergeCells>
  <conditionalFormatting sqref="J2 J11 L2:N91">
    <cfRule type="iconSet" priority="3">
      <iconSet iconSet="3Symbols" showValue="0">
        <cfvo type="percent" val="0"/>
        <cfvo type="num" val="0" gte="0"/>
        <cfvo type="num" val="TRUE"/>
      </iconSet>
    </cfRule>
  </conditionalFormatting>
  <conditionalFormatting sqref="K2:K91">
    <cfRule type="iconSet" priority="2">
      <iconSet iconSet="3Symbols" showValue="0">
        <cfvo type="percent" val="0"/>
        <cfvo type="num" val="0" gte="0"/>
        <cfvo type="num" val="TRUE"/>
      </iconSet>
    </cfRule>
  </conditionalFormatting>
  <conditionalFormatting sqref="J20 J29 J38 J47 J56 J65 J74 J83">
    <cfRule type="iconSet" priority="1">
      <iconSet iconSet="3Symbols" showValue="0">
        <cfvo type="percent" val="0"/>
        <cfvo type="num" val="0" gte="0"/>
        <cfvo type="num" val="TRUE"/>
      </iconSet>
    </cfRule>
  </conditionalFormatting>
  <dataValidations count="5">
    <dataValidation type="list" allowBlank="1" showInputMessage="1" showErrorMessage="1" promptTitle="Sexe" prompt="Veuillez sélectionner le sexe du compétiteur_x000a__x000a_Si aucun choix n'apparait vérifier les case précedentes sont bien remplies" sqref="E2:E91">
      <formula1>IF(AND(NOT(ISBLANK(B2)),NOT(ISBLANK(C2)),NOT(ISBLANK(D2))),INDIRECT("Sexe"),INDIRECT("Vide"))</formula1>
    </dataValidation>
    <dataValidation type="custom" allowBlank="1" showInputMessage="1" showErrorMessage="1" errorTitle="Saisie incorrect" error="Vérifier que vous avez bien saisie 8 chiffres puis 1 lettre" promptTitle="Numéro de licence" prompt="Veuillez saisir numéro de licence" sqref="D2:D91">
      <formula1>AND(CODE(UPPER(RIGHT(D2,1)))&gt;64,CODE(UPPER(RIGHT(D2,1)))&lt;91)</formula1>
    </dataValidation>
    <dataValidation type="list" allowBlank="1" showInputMessage="1" showErrorMessage="1" sqref="H2:H91">
      <formula1>IF(ISBLANK(B7),INDIRECT("Vide"),IF(MAX(P2:P10)&lt;4,INDEX(lepTJTS,,2),INDEX(lepTJXM,,2)))</formula1>
    </dataValidation>
    <dataValidation type="list" allowBlank="1" showInputMessage="1" showErrorMessage="1" sqref="G2:G91">
      <formula1>IF(NOT(ISBLANK(E2)),INDEX(tabTL,,1),INDIRECT("Vide"))</formula1>
    </dataValidation>
    <dataValidation type="date" operator="lessThan" allowBlank="1" showInputMessage="1" showErrorMessage="1" errorTitle="Date de naissance" error="La date saisie ne correspond pas aux catégories d'âge autorisées ou n'est pas dans un format valide" promptTitle="Date de naissance" prompt="Veuillez saisir la date de naissance du compétiteur_x000a__x000a_Format jj/mm/aa ou jj/mm/aaaa" sqref="F2:F91">
      <formula1>DATE(YEAR(TODAY())-5,1,1)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71"/>
  <sheetViews>
    <sheetView zoomScaleNormal="100" workbookViewId="0">
      <pane xSplit="3" ySplit="1" topLeftCell="D2" activePane="bottomRight" state="frozen"/>
      <selection activeCell="B2" sqref="B2"/>
      <selection pane="topRight" activeCell="B2" sqref="B2"/>
      <selection pane="bottomLeft" activeCell="B2" sqref="B2"/>
      <selection pane="bottomRight" activeCell="B2" sqref="B2"/>
    </sheetView>
  </sheetViews>
  <sheetFormatPr baseColWidth="10" defaultColWidth="9.140625" defaultRowHeight="15" x14ac:dyDescent="0.25"/>
  <cols>
    <col min="1" max="1" width="3" style="8" bestFit="1" customWidth="1"/>
    <col min="2" max="3" width="21.42578125" style="8" customWidth="1"/>
    <col min="4" max="4" width="10.7109375" style="8" bestFit="1" customWidth="1"/>
    <col min="5" max="5" width="8.85546875" style="8" bestFit="1" customWidth="1"/>
    <col min="6" max="6" width="10.7109375" style="8" bestFit="1" customWidth="1"/>
    <col min="7" max="7" width="10.28515625" style="8" bestFit="1" customWidth="1"/>
    <col min="8" max="8" width="10.28515625" style="10" bestFit="1" customWidth="1"/>
    <col min="9" max="9" width="17.85546875" style="8" customWidth="1"/>
    <col min="10" max="10" width="20" style="8" bestFit="1" customWidth="1"/>
    <col min="11" max="11" width="30.7109375" style="8" customWidth="1"/>
    <col min="12" max="12" width="3.28515625" style="8" bestFit="1" customWidth="1"/>
    <col min="13" max="13" width="2" style="8" hidden="1" customWidth="1"/>
    <col min="14" max="14" width="5.7109375" style="8" hidden="1" customWidth="1"/>
    <col min="15" max="15" width="6.42578125" style="8" hidden="1" customWidth="1"/>
    <col min="16" max="16" width="6.28515625" style="8" hidden="1" customWidth="1"/>
    <col min="17" max="17" width="6" style="8" hidden="1" customWidth="1"/>
    <col min="18" max="16384" width="9.140625" style="8"/>
  </cols>
  <sheetData>
    <row r="1" spans="1:17" s="7" customFormat="1" ht="32.25" thickBot="1" x14ac:dyDescent="0.3">
      <c r="B1" s="20" t="s">
        <v>16</v>
      </c>
      <c r="C1" s="21" t="s">
        <v>17</v>
      </c>
      <c r="D1" s="22" t="s">
        <v>25</v>
      </c>
      <c r="E1" s="22" t="s">
        <v>24</v>
      </c>
      <c r="F1" s="22" t="s">
        <v>18</v>
      </c>
      <c r="G1" s="22" t="s">
        <v>19</v>
      </c>
      <c r="H1" s="94" t="s">
        <v>27</v>
      </c>
      <c r="I1" s="80" t="s">
        <v>199</v>
      </c>
      <c r="J1" s="95" t="s">
        <v>41</v>
      </c>
      <c r="K1" s="46" t="s">
        <v>28</v>
      </c>
      <c r="L1" s="127"/>
      <c r="M1" s="127"/>
      <c r="N1" s="127" t="s">
        <v>42</v>
      </c>
      <c r="O1" s="127" t="s">
        <v>43</v>
      </c>
      <c r="P1" s="127" t="s">
        <v>44</v>
      </c>
      <c r="Q1" s="127" t="s">
        <v>47</v>
      </c>
    </row>
    <row r="2" spans="1:17" x14ac:dyDescent="0.25">
      <c r="A2" s="34" t="str">
        <f ca="1">IF(L2="ü",IF(ISNUMBER(A1),A1+1,1),"")</f>
        <v/>
      </c>
      <c r="B2" s="118"/>
      <c r="C2" s="106"/>
      <c r="D2" s="106"/>
      <c r="E2" s="106"/>
      <c r="F2" s="102"/>
      <c r="G2" s="18" t="str">
        <f t="shared" ref="G2:G65" ca="1" si="0">IF(OR(ISBLANK(E2),ISBLANK(F2)),"",INDEX(tabQD,MATCH(IF(MONTH(NOW())&lt;9,YEAR(NOW())-1,YEAR(NOW()))-YEAR(F2),INDEX(tabQD,,2)),1))</f>
        <v/>
      </c>
      <c r="H2" s="84"/>
      <c r="I2" s="91" t="str">
        <f ca="1">IF(L2="ü",IF(OR(G2="Poussins",G2="Pupilles",G2="Benjamins"),"Coupe de France","Championnat de France"),"")</f>
        <v/>
      </c>
      <c r="J2" s="88"/>
      <c r="K2" s="41"/>
      <c r="L2" s="37" t="str">
        <f ca="1">IF(AND(N2:Q2),"ü","û")</f>
        <v>û</v>
      </c>
      <c r="M2" s="16">
        <f ca="1">COUNTA(B2:H2)</f>
        <v>1</v>
      </c>
      <c r="N2" s="16" t="b">
        <f ca="1">OR(M2=0,M2=7)</f>
        <v>0</v>
      </c>
      <c r="O2" s="16" t="b">
        <f>IF(LEN(D2)=9,AND(IFERROR(VALUE(LEFT(D2,8))&gt;0,FALSE),ISTEXT(RIGHT(D2,1))),FALSE)</f>
        <v>0</v>
      </c>
      <c r="P2" s="17" t="b">
        <f t="shared" ref="P2:P65" ca="1" si="1">IF(ISNUMBER(F2),AND(F2&gt;=DATE(IF(MONTH(NOW())&lt;9,YEAR(NOW())-1,YEAR(NOW()))-VLOOKUP(G2,tabQD,3,FALSE),1,1),F2&lt;=DATE(IF(MONTH(NOW())&lt;9,YEAR(NOW())-1,YEAR(NOW()))-VLOOKUP(G2,tabQD,2,FALSE),12,31)),FALSE)</f>
        <v>0</v>
      </c>
      <c r="Q2" s="30" t="b">
        <f ca="1">IFERROR(HLOOKUP(H2,INDIRECT("lp"&amp;LOWER(LEFT(E2,1))&amp;G2),1,FALSE),FALSE)</f>
        <v>0</v>
      </c>
    </row>
    <row r="3" spans="1:17" x14ac:dyDescent="0.25">
      <c r="A3" s="35" t="str">
        <f t="shared" ref="A3:A66" ca="1" si="2">IF(L3="ü",IF(ISNUMBER(A2),A2+1,1),"")</f>
        <v/>
      </c>
      <c r="B3" s="119"/>
      <c r="C3" s="108"/>
      <c r="D3" s="108"/>
      <c r="E3" s="108"/>
      <c r="F3" s="120"/>
      <c r="G3" s="45" t="str">
        <f t="shared" ca="1" si="0"/>
        <v/>
      </c>
      <c r="H3" s="85"/>
      <c r="I3" s="92" t="str">
        <f t="shared" ref="I3:I66" ca="1" si="3">IF(L3="ü",IF(OR(G3="Poussins",G3="Pupilles",G3="Benjamins"),"Coupe de France","Championnat de France"),"")</f>
        <v/>
      </c>
      <c r="J3" s="89"/>
      <c r="K3" s="42"/>
      <c r="L3" s="38" t="str">
        <f t="shared" ref="L3:L66" ca="1" si="4">IF(AND(N3:Q3),"ü","û")</f>
        <v>û</v>
      </c>
      <c r="M3" s="16">
        <f t="shared" ref="M3:M66" ca="1" si="5">COUNTA(B3:H3)</f>
        <v>1</v>
      </c>
      <c r="N3" s="16" t="b">
        <f t="shared" ref="N3:N66" ca="1" si="6">OR(M3=0,M3=7)</f>
        <v>0</v>
      </c>
      <c r="O3" s="16" t="b">
        <f t="shared" ref="O3:O66" si="7">IF(LEN(D3)=9,AND(IFERROR(VALUE(LEFT(D3,8))&gt;0,FALSE),ISTEXT(RIGHT(D3,1))),FALSE)</f>
        <v>0</v>
      </c>
      <c r="P3" s="17" t="b">
        <f t="shared" ca="1" si="1"/>
        <v>0</v>
      </c>
      <c r="Q3" s="30" t="b">
        <f t="shared" ref="Q3:Q66" ca="1" si="8">IFERROR(HLOOKUP(H3,INDIRECT("lp"&amp;LOWER(LEFT(E3,1))&amp;G3),1,FALSE),FALSE)</f>
        <v>0</v>
      </c>
    </row>
    <row r="4" spans="1:17" x14ac:dyDescent="0.25">
      <c r="A4" s="35" t="str">
        <f t="shared" ca="1" si="2"/>
        <v/>
      </c>
      <c r="B4" s="119"/>
      <c r="C4" s="108"/>
      <c r="D4" s="108"/>
      <c r="E4" s="108"/>
      <c r="F4" s="120"/>
      <c r="G4" s="45" t="str">
        <f t="shared" ca="1" si="0"/>
        <v/>
      </c>
      <c r="H4" s="85"/>
      <c r="I4" s="92" t="str">
        <f t="shared" ca="1" si="3"/>
        <v/>
      </c>
      <c r="J4" s="89"/>
      <c r="K4" s="42"/>
      <c r="L4" s="38" t="str">
        <f t="shared" ca="1" si="4"/>
        <v>û</v>
      </c>
      <c r="M4" s="16">
        <f t="shared" ca="1" si="5"/>
        <v>1</v>
      </c>
      <c r="N4" s="16" t="b">
        <f t="shared" ca="1" si="6"/>
        <v>0</v>
      </c>
      <c r="O4" s="16" t="b">
        <f t="shared" si="7"/>
        <v>0</v>
      </c>
      <c r="P4" s="17" t="b">
        <f t="shared" ca="1" si="1"/>
        <v>0</v>
      </c>
      <c r="Q4" s="30" t="b">
        <f t="shared" ca="1" si="8"/>
        <v>0</v>
      </c>
    </row>
    <row r="5" spans="1:17" x14ac:dyDescent="0.25">
      <c r="A5" s="35" t="str">
        <f t="shared" ca="1" si="2"/>
        <v/>
      </c>
      <c r="B5" s="119"/>
      <c r="C5" s="108"/>
      <c r="D5" s="108"/>
      <c r="E5" s="108"/>
      <c r="F5" s="120"/>
      <c r="G5" s="45" t="str">
        <f t="shared" ca="1" si="0"/>
        <v/>
      </c>
      <c r="H5" s="85"/>
      <c r="I5" s="92" t="str">
        <f t="shared" ca="1" si="3"/>
        <v/>
      </c>
      <c r="J5" s="89"/>
      <c r="K5" s="42"/>
      <c r="L5" s="38" t="str">
        <f t="shared" ca="1" si="4"/>
        <v>û</v>
      </c>
      <c r="M5" s="16">
        <f t="shared" ca="1" si="5"/>
        <v>1</v>
      </c>
      <c r="N5" s="16" t="b">
        <f t="shared" ca="1" si="6"/>
        <v>0</v>
      </c>
      <c r="O5" s="16" t="b">
        <f t="shared" si="7"/>
        <v>0</v>
      </c>
      <c r="P5" s="17" t="b">
        <f t="shared" ca="1" si="1"/>
        <v>0</v>
      </c>
      <c r="Q5" s="30" t="b">
        <f t="shared" ca="1" si="8"/>
        <v>0</v>
      </c>
    </row>
    <row r="6" spans="1:17" x14ac:dyDescent="0.25">
      <c r="A6" s="35" t="str">
        <f t="shared" ca="1" si="2"/>
        <v/>
      </c>
      <c r="B6" s="119"/>
      <c r="C6" s="108"/>
      <c r="D6" s="108"/>
      <c r="E6" s="108"/>
      <c r="F6" s="120"/>
      <c r="G6" s="45" t="str">
        <f t="shared" ca="1" si="0"/>
        <v/>
      </c>
      <c r="H6" s="85"/>
      <c r="I6" s="92" t="str">
        <f t="shared" ca="1" si="3"/>
        <v/>
      </c>
      <c r="J6" s="89"/>
      <c r="K6" s="42"/>
      <c r="L6" s="38" t="str">
        <f t="shared" ca="1" si="4"/>
        <v>û</v>
      </c>
      <c r="M6" s="16">
        <f t="shared" ca="1" si="5"/>
        <v>1</v>
      </c>
      <c r="N6" s="16" t="b">
        <f t="shared" ca="1" si="6"/>
        <v>0</v>
      </c>
      <c r="O6" s="16" t="b">
        <f t="shared" si="7"/>
        <v>0</v>
      </c>
      <c r="P6" s="17" t="b">
        <f t="shared" ca="1" si="1"/>
        <v>0</v>
      </c>
      <c r="Q6" s="30" t="b">
        <f t="shared" ca="1" si="8"/>
        <v>0</v>
      </c>
    </row>
    <row r="7" spans="1:17" x14ac:dyDescent="0.25">
      <c r="A7" s="35" t="str">
        <f t="shared" ca="1" si="2"/>
        <v/>
      </c>
      <c r="B7" s="119"/>
      <c r="C7" s="108"/>
      <c r="D7" s="108"/>
      <c r="E7" s="108"/>
      <c r="F7" s="120"/>
      <c r="G7" s="45" t="str">
        <f t="shared" ca="1" si="0"/>
        <v/>
      </c>
      <c r="H7" s="85"/>
      <c r="I7" s="92" t="str">
        <f t="shared" ca="1" si="3"/>
        <v/>
      </c>
      <c r="J7" s="89"/>
      <c r="K7" s="42"/>
      <c r="L7" s="38" t="str">
        <f t="shared" ca="1" si="4"/>
        <v>û</v>
      </c>
      <c r="M7" s="16">
        <f t="shared" ca="1" si="5"/>
        <v>1</v>
      </c>
      <c r="N7" s="16" t="b">
        <f t="shared" ca="1" si="6"/>
        <v>0</v>
      </c>
      <c r="O7" s="16" t="b">
        <f t="shared" si="7"/>
        <v>0</v>
      </c>
      <c r="P7" s="17" t="b">
        <f t="shared" ca="1" si="1"/>
        <v>0</v>
      </c>
      <c r="Q7" s="30" t="b">
        <f t="shared" ca="1" si="8"/>
        <v>0</v>
      </c>
    </row>
    <row r="8" spans="1:17" x14ac:dyDescent="0.25">
      <c r="A8" s="35" t="str">
        <f t="shared" ca="1" si="2"/>
        <v/>
      </c>
      <c r="B8" s="119"/>
      <c r="C8" s="108"/>
      <c r="D8" s="108"/>
      <c r="E8" s="108"/>
      <c r="F8" s="120"/>
      <c r="G8" s="45" t="str">
        <f t="shared" ca="1" si="0"/>
        <v/>
      </c>
      <c r="H8" s="85"/>
      <c r="I8" s="92" t="str">
        <f t="shared" ca="1" si="3"/>
        <v/>
      </c>
      <c r="J8" s="89"/>
      <c r="K8" s="42"/>
      <c r="L8" s="38" t="str">
        <f t="shared" ca="1" si="4"/>
        <v>û</v>
      </c>
      <c r="M8" s="16">
        <f t="shared" ca="1" si="5"/>
        <v>1</v>
      </c>
      <c r="N8" s="16" t="b">
        <f t="shared" ca="1" si="6"/>
        <v>0</v>
      </c>
      <c r="O8" s="16" t="b">
        <f t="shared" si="7"/>
        <v>0</v>
      </c>
      <c r="P8" s="17" t="b">
        <f t="shared" ca="1" si="1"/>
        <v>0</v>
      </c>
      <c r="Q8" s="30" t="b">
        <f t="shared" ca="1" si="8"/>
        <v>0</v>
      </c>
    </row>
    <row r="9" spans="1:17" x14ac:dyDescent="0.25">
      <c r="A9" s="35" t="str">
        <f t="shared" ca="1" si="2"/>
        <v/>
      </c>
      <c r="B9" s="119"/>
      <c r="C9" s="108"/>
      <c r="D9" s="108"/>
      <c r="E9" s="108"/>
      <c r="F9" s="120"/>
      <c r="G9" s="45" t="str">
        <f t="shared" ca="1" si="0"/>
        <v/>
      </c>
      <c r="H9" s="85"/>
      <c r="I9" s="92" t="str">
        <f t="shared" ca="1" si="3"/>
        <v/>
      </c>
      <c r="J9" s="89"/>
      <c r="K9" s="42"/>
      <c r="L9" s="38" t="str">
        <f t="shared" ca="1" si="4"/>
        <v>û</v>
      </c>
      <c r="M9" s="16">
        <f t="shared" ca="1" si="5"/>
        <v>1</v>
      </c>
      <c r="N9" s="16" t="b">
        <f t="shared" ca="1" si="6"/>
        <v>0</v>
      </c>
      <c r="O9" s="16" t="b">
        <f t="shared" si="7"/>
        <v>0</v>
      </c>
      <c r="P9" s="17" t="b">
        <f t="shared" ca="1" si="1"/>
        <v>0</v>
      </c>
      <c r="Q9" s="30" t="b">
        <f t="shared" ca="1" si="8"/>
        <v>0</v>
      </c>
    </row>
    <row r="10" spans="1:17" x14ac:dyDescent="0.25">
      <c r="A10" s="35" t="str">
        <f t="shared" ca="1" si="2"/>
        <v/>
      </c>
      <c r="B10" s="119"/>
      <c r="C10" s="108"/>
      <c r="D10" s="108"/>
      <c r="E10" s="108"/>
      <c r="F10" s="120"/>
      <c r="G10" s="45" t="str">
        <f t="shared" ca="1" si="0"/>
        <v/>
      </c>
      <c r="H10" s="85"/>
      <c r="I10" s="92" t="str">
        <f t="shared" ca="1" si="3"/>
        <v/>
      </c>
      <c r="J10" s="89"/>
      <c r="K10" s="42"/>
      <c r="L10" s="38" t="str">
        <f t="shared" ca="1" si="4"/>
        <v>û</v>
      </c>
      <c r="M10" s="16">
        <f t="shared" ca="1" si="5"/>
        <v>1</v>
      </c>
      <c r="N10" s="16" t="b">
        <f t="shared" ca="1" si="6"/>
        <v>0</v>
      </c>
      <c r="O10" s="16" t="b">
        <f t="shared" si="7"/>
        <v>0</v>
      </c>
      <c r="P10" s="17" t="b">
        <f t="shared" ca="1" si="1"/>
        <v>0</v>
      </c>
      <c r="Q10" s="30" t="b">
        <f t="shared" ca="1" si="8"/>
        <v>0</v>
      </c>
    </row>
    <row r="11" spans="1:17" x14ac:dyDescent="0.25">
      <c r="A11" s="35" t="str">
        <f t="shared" ca="1" si="2"/>
        <v/>
      </c>
      <c r="B11" s="119"/>
      <c r="C11" s="108"/>
      <c r="D11" s="108"/>
      <c r="E11" s="108"/>
      <c r="F11" s="120"/>
      <c r="G11" s="45" t="str">
        <f t="shared" ca="1" si="0"/>
        <v/>
      </c>
      <c r="H11" s="85"/>
      <c r="I11" s="92" t="str">
        <f t="shared" ca="1" si="3"/>
        <v/>
      </c>
      <c r="J11" s="89"/>
      <c r="K11" s="42"/>
      <c r="L11" s="38" t="str">
        <f t="shared" ca="1" si="4"/>
        <v>û</v>
      </c>
      <c r="M11" s="16">
        <f t="shared" ca="1" si="5"/>
        <v>1</v>
      </c>
      <c r="N11" s="16" t="b">
        <f t="shared" ca="1" si="6"/>
        <v>0</v>
      </c>
      <c r="O11" s="16" t="b">
        <f t="shared" si="7"/>
        <v>0</v>
      </c>
      <c r="P11" s="17" t="b">
        <f t="shared" ca="1" si="1"/>
        <v>0</v>
      </c>
      <c r="Q11" s="30" t="b">
        <f t="shared" ca="1" si="8"/>
        <v>0</v>
      </c>
    </row>
    <row r="12" spans="1:17" x14ac:dyDescent="0.25">
      <c r="A12" s="35" t="str">
        <f t="shared" ca="1" si="2"/>
        <v/>
      </c>
      <c r="B12" s="119"/>
      <c r="C12" s="108"/>
      <c r="D12" s="108"/>
      <c r="E12" s="108"/>
      <c r="F12" s="120"/>
      <c r="G12" s="45" t="str">
        <f t="shared" ca="1" si="0"/>
        <v/>
      </c>
      <c r="H12" s="85"/>
      <c r="I12" s="92" t="str">
        <f t="shared" ca="1" si="3"/>
        <v/>
      </c>
      <c r="J12" s="89"/>
      <c r="K12" s="42"/>
      <c r="L12" s="38" t="str">
        <f t="shared" ca="1" si="4"/>
        <v>û</v>
      </c>
      <c r="M12" s="16">
        <f t="shared" ca="1" si="5"/>
        <v>1</v>
      </c>
      <c r="N12" s="16" t="b">
        <f t="shared" ca="1" si="6"/>
        <v>0</v>
      </c>
      <c r="O12" s="16" t="b">
        <f t="shared" si="7"/>
        <v>0</v>
      </c>
      <c r="P12" s="17" t="b">
        <f t="shared" ca="1" si="1"/>
        <v>0</v>
      </c>
      <c r="Q12" s="30" t="b">
        <f t="shared" ca="1" si="8"/>
        <v>0</v>
      </c>
    </row>
    <row r="13" spans="1:17" x14ac:dyDescent="0.25">
      <c r="A13" s="35" t="str">
        <f t="shared" ca="1" si="2"/>
        <v/>
      </c>
      <c r="B13" s="119"/>
      <c r="C13" s="108"/>
      <c r="D13" s="108"/>
      <c r="E13" s="108"/>
      <c r="F13" s="120"/>
      <c r="G13" s="45" t="str">
        <f t="shared" ca="1" si="0"/>
        <v/>
      </c>
      <c r="H13" s="85"/>
      <c r="I13" s="92" t="str">
        <f t="shared" ca="1" si="3"/>
        <v/>
      </c>
      <c r="J13" s="89"/>
      <c r="K13" s="42"/>
      <c r="L13" s="38" t="str">
        <f t="shared" ca="1" si="4"/>
        <v>û</v>
      </c>
      <c r="M13" s="16">
        <f t="shared" ca="1" si="5"/>
        <v>1</v>
      </c>
      <c r="N13" s="16" t="b">
        <f t="shared" ca="1" si="6"/>
        <v>0</v>
      </c>
      <c r="O13" s="16" t="b">
        <f t="shared" si="7"/>
        <v>0</v>
      </c>
      <c r="P13" s="17" t="b">
        <f t="shared" ca="1" si="1"/>
        <v>0</v>
      </c>
      <c r="Q13" s="30" t="b">
        <f t="shared" ca="1" si="8"/>
        <v>0</v>
      </c>
    </row>
    <row r="14" spans="1:17" x14ac:dyDescent="0.25">
      <c r="A14" s="35" t="str">
        <f t="shared" ca="1" si="2"/>
        <v/>
      </c>
      <c r="B14" s="119"/>
      <c r="C14" s="108"/>
      <c r="D14" s="108"/>
      <c r="E14" s="108"/>
      <c r="F14" s="120"/>
      <c r="G14" s="45" t="str">
        <f t="shared" ca="1" si="0"/>
        <v/>
      </c>
      <c r="H14" s="85"/>
      <c r="I14" s="92" t="str">
        <f t="shared" ca="1" si="3"/>
        <v/>
      </c>
      <c r="J14" s="89"/>
      <c r="K14" s="42"/>
      <c r="L14" s="38" t="str">
        <f t="shared" ca="1" si="4"/>
        <v>û</v>
      </c>
      <c r="M14" s="16">
        <f t="shared" ca="1" si="5"/>
        <v>1</v>
      </c>
      <c r="N14" s="16" t="b">
        <f t="shared" ca="1" si="6"/>
        <v>0</v>
      </c>
      <c r="O14" s="16" t="b">
        <f t="shared" si="7"/>
        <v>0</v>
      </c>
      <c r="P14" s="17" t="b">
        <f t="shared" ca="1" si="1"/>
        <v>0</v>
      </c>
      <c r="Q14" s="30" t="b">
        <f t="shared" ca="1" si="8"/>
        <v>0</v>
      </c>
    </row>
    <row r="15" spans="1:17" x14ac:dyDescent="0.25">
      <c r="A15" s="35" t="str">
        <f t="shared" ca="1" si="2"/>
        <v/>
      </c>
      <c r="B15" s="119"/>
      <c r="C15" s="108"/>
      <c r="D15" s="108"/>
      <c r="E15" s="108"/>
      <c r="F15" s="120"/>
      <c r="G15" s="45" t="str">
        <f t="shared" ca="1" si="0"/>
        <v/>
      </c>
      <c r="H15" s="85"/>
      <c r="I15" s="92" t="str">
        <f t="shared" ca="1" si="3"/>
        <v/>
      </c>
      <c r="J15" s="89"/>
      <c r="K15" s="42"/>
      <c r="L15" s="38" t="str">
        <f t="shared" ca="1" si="4"/>
        <v>û</v>
      </c>
      <c r="M15" s="16">
        <f t="shared" ca="1" si="5"/>
        <v>1</v>
      </c>
      <c r="N15" s="16" t="b">
        <f t="shared" ca="1" si="6"/>
        <v>0</v>
      </c>
      <c r="O15" s="16" t="b">
        <f t="shared" si="7"/>
        <v>0</v>
      </c>
      <c r="P15" s="17" t="b">
        <f t="shared" ca="1" si="1"/>
        <v>0</v>
      </c>
      <c r="Q15" s="30" t="b">
        <f t="shared" ca="1" si="8"/>
        <v>0</v>
      </c>
    </row>
    <row r="16" spans="1:17" x14ac:dyDescent="0.25">
      <c r="A16" s="35" t="str">
        <f t="shared" ca="1" si="2"/>
        <v/>
      </c>
      <c r="B16" s="119"/>
      <c r="C16" s="108"/>
      <c r="D16" s="108"/>
      <c r="E16" s="108"/>
      <c r="F16" s="120"/>
      <c r="G16" s="45" t="str">
        <f t="shared" ca="1" si="0"/>
        <v/>
      </c>
      <c r="H16" s="85"/>
      <c r="I16" s="92" t="str">
        <f t="shared" ca="1" si="3"/>
        <v/>
      </c>
      <c r="J16" s="89"/>
      <c r="K16" s="42"/>
      <c r="L16" s="38" t="str">
        <f t="shared" ca="1" si="4"/>
        <v>û</v>
      </c>
      <c r="M16" s="16">
        <f t="shared" ca="1" si="5"/>
        <v>1</v>
      </c>
      <c r="N16" s="16" t="b">
        <f t="shared" ca="1" si="6"/>
        <v>0</v>
      </c>
      <c r="O16" s="16" t="b">
        <f t="shared" si="7"/>
        <v>0</v>
      </c>
      <c r="P16" s="17" t="b">
        <f t="shared" ca="1" si="1"/>
        <v>0</v>
      </c>
      <c r="Q16" s="30" t="b">
        <f t="shared" ca="1" si="8"/>
        <v>0</v>
      </c>
    </row>
    <row r="17" spans="1:17" x14ac:dyDescent="0.25">
      <c r="A17" s="35" t="str">
        <f t="shared" ca="1" si="2"/>
        <v/>
      </c>
      <c r="B17" s="119"/>
      <c r="C17" s="108"/>
      <c r="D17" s="108"/>
      <c r="E17" s="108"/>
      <c r="F17" s="120"/>
      <c r="G17" s="45" t="str">
        <f t="shared" ca="1" si="0"/>
        <v/>
      </c>
      <c r="H17" s="85"/>
      <c r="I17" s="92" t="str">
        <f t="shared" ca="1" si="3"/>
        <v/>
      </c>
      <c r="J17" s="89"/>
      <c r="K17" s="42"/>
      <c r="L17" s="38" t="str">
        <f t="shared" ca="1" si="4"/>
        <v>û</v>
      </c>
      <c r="M17" s="16">
        <f t="shared" ca="1" si="5"/>
        <v>1</v>
      </c>
      <c r="N17" s="16" t="b">
        <f t="shared" ca="1" si="6"/>
        <v>0</v>
      </c>
      <c r="O17" s="16" t="b">
        <f t="shared" si="7"/>
        <v>0</v>
      </c>
      <c r="P17" s="17" t="b">
        <f t="shared" ca="1" si="1"/>
        <v>0</v>
      </c>
      <c r="Q17" s="30" t="b">
        <f t="shared" ca="1" si="8"/>
        <v>0</v>
      </c>
    </row>
    <row r="18" spans="1:17" x14ac:dyDescent="0.25">
      <c r="A18" s="35" t="str">
        <f t="shared" ca="1" si="2"/>
        <v/>
      </c>
      <c r="B18" s="119"/>
      <c r="C18" s="108"/>
      <c r="D18" s="108"/>
      <c r="E18" s="108"/>
      <c r="F18" s="120"/>
      <c r="G18" s="45" t="str">
        <f t="shared" ca="1" si="0"/>
        <v/>
      </c>
      <c r="H18" s="85"/>
      <c r="I18" s="92" t="str">
        <f t="shared" ca="1" si="3"/>
        <v/>
      </c>
      <c r="J18" s="89"/>
      <c r="K18" s="42"/>
      <c r="L18" s="38" t="str">
        <f t="shared" ca="1" si="4"/>
        <v>û</v>
      </c>
      <c r="M18" s="16">
        <f t="shared" ca="1" si="5"/>
        <v>1</v>
      </c>
      <c r="N18" s="16" t="b">
        <f t="shared" ca="1" si="6"/>
        <v>0</v>
      </c>
      <c r="O18" s="16" t="b">
        <f t="shared" si="7"/>
        <v>0</v>
      </c>
      <c r="P18" s="17" t="b">
        <f t="shared" ca="1" si="1"/>
        <v>0</v>
      </c>
      <c r="Q18" s="30" t="b">
        <f t="shared" ca="1" si="8"/>
        <v>0</v>
      </c>
    </row>
    <row r="19" spans="1:17" x14ac:dyDescent="0.25">
      <c r="A19" s="35" t="str">
        <f t="shared" ca="1" si="2"/>
        <v/>
      </c>
      <c r="B19" s="119"/>
      <c r="C19" s="108"/>
      <c r="D19" s="108"/>
      <c r="E19" s="108"/>
      <c r="F19" s="120"/>
      <c r="G19" s="45" t="str">
        <f t="shared" ca="1" si="0"/>
        <v/>
      </c>
      <c r="H19" s="85"/>
      <c r="I19" s="92" t="str">
        <f t="shared" ca="1" si="3"/>
        <v/>
      </c>
      <c r="J19" s="89"/>
      <c r="K19" s="42"/>
      <c r="L19" s="38" t="str">
        <f t="shared" ca="1" si="4"/>
        <v>û</v>
      </c>
      <c r="M19" s="16">
        <f t="shared" ca="1" si="5"/>
        <v>1</v>
      </c>
      <c r="N19" s="16" t="b">
        <f t="shared" ca="1" si="6"/>
        <v>0</v>
      </c>
      <c r="O19" s="16" t="b">
        <f t="shared" si="7"/>
        <v>0</v>
      </c>
      <c r="P19" s="17" t="b">
        <f t="shared" ca="1" si="1"/>
        <v>0</v>
      </c>
      <c r="Q19" s="30" t="b">
        <f t="shared" ca="1" si="8"/>
        <v>0</v>
      </c>
    </row>
    <row r="20" spans="1:17" ht="15.75" customHeight="1" x14ac:dyDescent="0.25">
      <c r="A20" s="35" t="str">
        <f t="shared" ca="1" si="2"/>
        <v/>
      </c>
      <c r="B20" s="119"/>
      <c r="C20" s="108"/>
      <c r="D20" s="108"/>
      <c r="E20" s="108"/>
      <c r="F20" s="120"/>
      <c r="G20" s="45" t="str">
        <f t="shared" ca="1" si="0"/>
        <v/>
      </c>
      <c r="H20" s="85"/>
      <c r="I20" s="92" t="str">
        <f t="shared" ca="1" si="3"/>
        <v/>
      </c>
      <c r="J20" s="89"/>
      <c r="K20" s="42"/>
      <c r="L20" s="38" t="str">
        <f t="shared" ca="1" si="4"/>
        <v>û</v>
      </c>
      <c r="M20" s="16">
        <f t="shared" ca="1" si="5"/>
        <v>1</v>
      </c>
      <c r="N20" s="16" t="b">
        <f t="shared" ca="1" si="6"/>
        <v>0</v>
      </c>
      <c r="O20" s="16" t="b">
        <f t="shared" si="7"/>
        <v>0</v>
      </c>
      <c r="P20" s="17" t="b">
        <f t="shared" ca="1" si="1"/>
        <v>0</v>
      </c>
      <c r="Q20" s="30" t="b">
        <f t="shared" ca="1" si="8"/>
        <v>0</v>
      </c>
    </row>
    <row r="21" spans="1:17" ht="15.75" customHeight="1" x14ac:dyDescent="0.25">
      <c r="A21" s="35" t="str">
        <f t="shared" ca="1" si="2"/>
        <v/>
      </c>
      <c r="B21" s="119"/>
      <c r="C21" s="108"/>
      <c r="D21" s="108"/>
      <c r="E21" s="108"/>
      <c r="F21" s="120"/>
      <c r="G21" s="45" t="str">
        <f t="shared" ca="1" si="0"/>
        <v/>
      </c>
      <c r="H21" s="85"/>
      <c r="I21" s="92" t="str">
        <f t="shared" ca="1" si="3"/>
        <v/>
      </c>
      <c r="J21" s="89"/>
      <c r="K21" s="42"/>
      <c r="L21" s="38" t="str">
        <f t="shared" ca="1" si="4"/>
        <v>û</v>
      </c>
      <c r="M21" s="16">
        <f t="shared" ca="1" si="5"/>
        <v>1</v>
      </c>
      <c r="N21" s="16" t="b">
        <f t="shared" ca="1" si="6"/>
        <v>0</v>
      </c>
      <c r="O21" s="16" t="b">
        <f t="shared" si="7"/>
        <v>0</v>
      </c>
      <c r="P21" s="17" t="b">
        <f t="shared" ca="1" si="1"/>
        <v>0</v>
      </c>
      <c r="Q21" s="30" t="b">
        <f t="shared" ca="1" si="8"/>
        <v>0</v>
      </c>
    </row>
    <row r="22" spans="1:17" ht="15.75" customHeight="1" x14ac:dyDescent="0.25">
      <c r="A22" s="35" t="str">
        <f t="shared" ca="1" si="2"/>
        <v/>
      </c>
      <c r="B22" s="119"/>
      <c r="C22" s="108"/>
      <c r="D22" s="108"/>
      <c r="E22" s="108"/>
      <c r="F22" s="120"/>
      <c r="G22" s="45" t="str">
        <f t="shared" ca="1" si="0"/>
        <v/>
      </c>
      <c r="H22" s="85"/>
      <c r="I22" s="92" t="str">
        <f t="shared" ca="1" si="3"/>
        <v/>
      </c>
      <c r="J22" s="89"/>
      <c r="K22" s="42"/>
      <c r="L22" s="38" t="str">
        <f t="shared" ca="1" si="4"/>
        <v>û</v>
      </c>
      <c r="M22" s="16">
        <f t="shared" ca="1" si="5"/>
        <v>1</v>
      </c>
      <c r="N22" s="16" t="b">
        <f t="shared" ca="1" si="6"/>
        <v>0</v>
      </c>
      <c r="O22" s="16" t="b">
        <f t="shared" si="7"/>
        <v>0</v>
      </c>
      <c r="P22" s="17" t="b">
        <f t="shared" ca="1" si="1"/>
        <v>0</v>
      </c>
      <c r="Q22" s="30" t="b">
        <f t="shared" ca="1" si="8"/>
        <v>0</v>
      </c>
    </row>
    <row r="23" spans="1:17" x14ac:dyDescent="0.25">
      <c r="A23" s="35" t="str">
        <f t="shared" ca="1" si="2"/>
        <v/>
      </c>
      <c r="B23" s="119"/>
      <c r="C23" s="108"/>
      <c r="D23" s="108"/>
      <c r="E23" s="108"/>
      <c r="F23" s="120"/>
      <c r="G23" s="45" t="str">
        <f t="shared" ca="1" si="0"/>
        <v/>
      </c>
      <c r="H23" s="85"/>
      <c r="I23" s="92" t="str">
        <f t="shared" ca="1" si="3"/>
        <v/>
      </c>
      <c r="J23" s="89"/>
      <c r="K23" s="42"/>
      <c r="L23" s="38" t="str">
        <f t="shared" ca="1" si="4"/>
        <v>û</v>
      </c>
      <c r="M23" s="16">
        <f t="shared" ca="1" si="5"/>
        <v>1</v>
      </c>
      <c r="N23" s="16" t="b">
        <f t="shared" ca="1" si="6"/>
        <v>0</v>
      </c>
      <c r="O23" s="16" t="b">
        <f t="shared" si="7"/>
        <v>0</v>
      </c>
      <c r="P23" s="17" t="b">
        <f t="shared" ca="1" si="1"/>
        <v>0</v>
      </c>
      <c r="Q23" s="30" t="b">
        <f t="shared" ca="1" si="8"/>
        <v>0</v>
      </c>
    </row>
    <row r="24" spans="1:17" x14ac:dyDescent="0.25">
      <c r="A24" s="35" t="str">
        <f t="shared" ca="1" si="2"/>
        <v/>
      </c>
      <c r="B24" s="119"/>
      <c r="C24" s="108"/>
      <c r="D24" s="108"/>
      <c r="E24" s="108"/>
      <c r="F24" s="120"/>
      <c r="G24" s="45" t="str">
        <f t="shared" ca="1" si="0"/>
        <v/>
      </c>
      <c r="H24" s="85"/>
      <c r="I24" s="92" t="str">
        <f t="shared" ca="1" si="3"/>
        <v/>
      </c>
      <c r="J24" s="89"/>
      <c r="K24" s="42"/>
      <c r="L24" s="38" t="str">
        <f t="shared" ca="1" si="4"/>
        <v>û</v>
      </c>
      <c r="M24" s="16">
        <f t="shared" ca="1" si="5"/>
        <v>1</v>
      </c>
      <c r="N24" s="16" t="b">
        <f t="shared" ca="1" si="6"/>
        <v>0</v>
      </c>
      <c r="O24" s="16" t="b">
        <f t="shared" si="7"/>
        <v>0</v>
      </c>
      <c r="P24" s="17" t="b">
        <f t="shared" ca="1" si="1"/>
        <v>0</v>
      </c>
      <c r="Q24" s="30" t="b">
        <f t="shared" ca="1" si="8"/>
        <v>0</v>
      </c>
    </row>
    <row r="25" spans="1:17" x14ac:dyDescent="0.25">
      <c r="A25" s="35" t="str">
        <f t="shared" ca="1" si="2"/>
        <v/>
      </c>
      <c r="B25" s="119"/>
      <c r="C25" s="108"/>
      <c r="D25" s="108"/>
      <c r="E25" s="108"/>
      <c r="F25" s="120"/>
      <c r="G25" s="45" t="str">
        <f t="shared" ca="1" si="0"/>
        <v/>
      </c>
      <c r="H25" s="85"/>
      <c r="I25" s="92" t="str">
        <f t="shared" ca="1" si="3"/>
        <v/>
      </c>
      <c r="J25" s="89"/>
      <c r="K25" s="42"/>
      <c r="L25" s="38" t="str">
        <f t="shared" ca="1" si="4"/>
        <v>û</v>
      </c>
      <c r="M25" s="16">
        <f t="shared" ca="1" si="5"/>
        <v>1</v>
      </c>
      <c r="N25" s="16" t="b">
        <f t="shared" ca="1" si="6"/>
        <v>0</v>
      </c>
      <c r="O25" s="16" t="b">
        <f t="shared" si="7"/>
        <v>0</v>
      </c>
      <c r="P25" s="17" t="b">
        <f t="shared" ca="1" si="1"/>
        <v>0</v>
      </c>
      <c r="Q25" s="30" t="b">
        <f t="shared" ca="1" si="8"/>
        <v>0</v>
      </c>
    </row>
    <row r="26" spans="1:17" x14ac:dyDescent="0.25">
      <c r="A26" s="35" t="str">
        <f t="shared" ca="1" si="2"/>
        <v/>
      </c>
      <c r="B26" s="119"/>
      <c r="C26" s="108"/>
      <c r="D26" s="108"/>
      <c r="E26" s="108"/>
      <c r="F26" s="120"/>
      <c r="G26" s="45" t="str">
        <f t="shared" ca="1" si="0"/>
        <v/>
      </c>
      <c r="H26" s="85"/>
      <c r="I26" s="92" t="str">
        <f t="shared" ca="1" si="3"/>
        <v/>
      </c>
      <c r="J26" s="89"/>
      <c r="K26" s="42"/>
      <c r="L26" s="38" t="str">
        <f t="shared" ca="1" si="4"/>
        <v>û</v>
      </c>
      <c r="M26" s="16">
        <f t="shared" ca="1" si="5"/>
        <v>1</v>
      </c>
      <c r="N26" s="16" t="b">
        <f t="shared" ca="1" si="6"/>
        <v>0</v>
      </c>
      <c r="O26" s="16" t="b">
        <f t="shared" si="7"/>
        <v>0</v>
      </c>
      <c r="P26" s="17" t="b">
        <f t="shared" ca="1" si="1"/>
        <v>0</v>
      </c>
      <c r="Q26" s="30" t="b">
        <f t="shared" ca="1" si="8"/>
        <v>0</v>
      </c>
    </row>
    <row r="27" spans="1:17" x14ac:dyDescent="0.25">
      <c r="A27" s="35" t="str">
        <f t="shared" ca="1" si="2"/>
        <v/>
      </c>
      <c r="B27" s="119"/>
      <c r="C27" s="108"/>
      <c r="D27" s="108"/>
      <c r="E27" s="108"/>
      <c r="F27" s="120"/>
      <c r="G27" s="45" t="str">
        <f t="shared" ca="1" si="0"/>
        <v/>
      </c>
      <c r="H27" s="85"/>
      <c r="I27" s="92" t="str">
        <f t="shared" ca="1" si="3"/>
        <v/>
      </c>
      <c r="J27" s="89"/>
      <c r="K27" s="42"/>
      <c r="L27" s="38" t="str">
        <f t="shared" ca="1" si="4"/>
        <v>û</v>
      </c>
      <c r="M27" s="16">
        <f t="shared" ca="1" si="5"/>
        <v>1</v>
      </c>
      <c r="N27" s="16" t="b">
        <f t="shared" ca="1" si="6"/>
        <v>0</v>
      </c>
      <c r="O27" s="16" t="b">
        <f t="shared" si="7"/>
        <v>0</v>
      </c>
      <c r="P27" s="17" t="b">
        <f t="shared" ca="1" si="1"/>
        <v>0</v>
      </c>
      <c r="Q27" s="30" t="b">
        <f t="shared" ca="1" si="8"/>
        <v>0</v>
      </c>
    </row>
    <row r="28" spans="1:17" x14ac:dyDescent="0.25">
      <c r="A28" s="35" t="str">
        <f t="shared" ca="1" si="2"/>
        <v/>
      </c>
      <c r="B28" s="119"/>
      <c r="C28" s="108"/>
      <c r="D28" s="108"/>
      <c r="E28" s="108"/>
      <c r="F28" s="120"/>
      <c r="G28" s="45" t="str">
        <f t="shared" ca="1" si="0"/>
        <v/>
      </c>
      <c r="H28" s="85"/>
      <c r="I28" s="92" t="str">
        <f t="shared" ca="1" si="3"/>
        <v/>
      </c>
      <c r="J28" s="89"/>
      <c r="K28" s="42"/>
      <c r="L28" s="38" t="str">
        <f t="shared" ca="1" si="4"/>
        <v>û</v>
      </c>
      <c r="M28" s="16">
        <f t="shared" ca="1" si="5"/>
        <v>1</v>
      </c>
      <c r="N28" s="16" t="b">
        <f t="shared" ca="1" si="6"/>
        <v>0</v>
      </c>
      <c r="O28" s="16" t="b">
        <f t="shared" si="7"/>
        <v>0</v>
      </c>
      <c r="P28" s="17" t="b">
        <f t="shared" ca="1" si="1"/>
        <v>0</v>
      </c>
      <c r="Q28" s="30" t="b">
        <f t="shared" ca="1" si="8"/>
        <v>0</v>
      </c>
    </row>
    <row r="29" spans="1:17" x14ac:dyDescent="0.25">
      <c r="A29" s="35" t="str">
        <f t="shared" ca="1" si="2"/>
        <v/>
      </c>
      <c r="B29" s="119"/>
      <c r="C29" s="108"/>
      <c r="D29" s="108"/>
      <c r="E29" s="108"/>
      <c r="F29" s="120"/>
      <c r="G29" s="45" t="str">
        <f t="shared" ca="1" si="0"/>
        <v/>
      </c>
      <c r="H29" s="85"/>
      <c r="I29" s="92" t="str">
        <f t="shared" ca="1" si="3"/>
        <v/>
      </c>
      <c r="J29" s="89"/>
      <c r="K29" s="42"/>
      <c r="L29" s="38" t="str">
        <f t="shared" ca="1" si="4"/>
        <v>û</v>
      </c>
      <c r="M29" s="16">
        <f t="shared" ca="1" si="5"/>
        <v>1</v>
      </c>
      <c r="N29" s="16" t="b">
        <f t="shared" ca="1" si="6"/>
        <v>0</v>
      </c>
      <c r="O29" s="16" t="b">
        <f t="shared" si="7"/>
        <v>0</v>
      </c>
      <c r="P29" s="17" t="b">
        <f t="shared" ca="1" si="1"/>
        <v>0</v>
      </c>
      <c r="Q29" s="30" t="b">
        <f t="shared" ca="1" si="8"/>
        <v>0</v>
      </c>
    </row>
    <row r="30" spans="1:17" x14ac:dyDescent="0.25">
      <c r="A30" s="35" t="str">
        <f t="shared" ca="1" si="2"/>
        <v/>
      </c>
      <c r="B30" s="119"/>
      <c r="C30" s="108"/>
      <c r="D30" s="108"/>
      <c r="E30" s="108"/>
      <c r="F30" s="120"/>
      <c r="G30" s="45" t="str">
        <f t="shared" ca="1" si="0"/>
        <v/>
      </c>
      <c r="H30" s="85"/>
      <c r="I30" s="92" t="str">
        <f t="shared" ca="1" si="3"/>
        <v/>
      </c>
      <c r="J30" s="89"/>
      <c r="K30" s="42"/>
      <c r="L30" s="38" t="str">
        <f t="shared" ca="1" si="4"/>
        <v>û</v>
      </c>
      <c r="M30" s="16">
        <f t="shared" ca="1" si="5"/>
        <v>1</v>
      </c>
      <c r="N30" s="16" t="b">
        <f t="shared" ca="1" si="6"/>
        <v>0</v>
      </c>
      <c r="O30" s="16" t="b">
        <f t="shared" si="7"/>
        <v>0</v>
      </c>
      <c r="P30" s="17" t="b">
        <f t="shared" ca="1" si="1"/>
        <v>0</v>
      </c>
      <c r="Q30" s="30" t="b">
        <f t="shared" ca="1" si="8"/>
        <v>0</v>
      </c>
    </row>
    <row r="31" spans="1:17" x14ac:dyDescent="0.25">
      <c r="A31" s="35" t="str">
        <f t="shared" ca="1" si="2"/>
        <v/>
      </c>
      <c r="B31" s="119"/>
      <c r="C31" s="108"/>
      <c r="D31" s="108"/>
      <c r="E31" s="108"/>
      <c r="F31" s="120"/>
      <c r="G31" s="45" t="str">
        <f t="shared" ca="1" si="0"/>
        <v/>
      </c>
      <c r="H31" s="85"/>
      <c r="I31" s="92" t="str">
        <f t="shared" ca="1" si="3"/>
        <v/>
      </c>
      <c r="J31" s="89"/>
      <c r="K31" s="42"/>
      <c r="L31" s="38" t="str">
        <f t="shared" ca="1" si="4"/>
        <v>û</v>
      </c>
      <c r="M31" s="16">
        <f t="shared" ca="1" si="5"/>
        <v>1</v>
      </c>
      <c r="N31" s="16" t="b">
        <f t="shared" ca="1" si="6"/>
        <v>0</v>
      </c>
      <c r="O31" s="16" t="b">
        <f t="shared" si="7"/>
        <v>0</v>
      </c>
      <c r="P31" s="17" t="b">
        <f t="shared" ca="1" si="1"/>
        <v>0</v>
      </c>
      <c r="Q31" s="30" t="b">
        <f t="shared" ca="1" si="8"/>
        <v>0</v>
      </c>
    </row>
    <row r="32" spans="1:17" x14ac:dyDescent="0.25">
      <c r="A32" s="35" t="str">
        <f t="shared" ca="1" si="2"/>
        <v/>
      </c>
      <c r="B32" s="119"/>
      <c r="C32" s="108"/>
      <c r="D32" s="108"/>
      <c r="E32" s="108"/>
      <c r="F32" s="120"/>
      <c r="G32" s="45" t="str">
        <f t="shared" ca="1" si="0"/>
        <v/>
      </c>
      <c r="H32" s="85"/>
      <c r="I32" s="92" t="str">
        <f t="shared" ca="1" si="3"/>
        <v/>
      </c>
      <c r="J32" s="89"/>
      <c r="K32" s="42"/>
      <c r="L32" s="38" t="str">
        <f t="shared" ca="1" si="4"/>
        <v>û</v>
      </c>
      <c r="M32" s="16">
        <f t="shared" ca="1" si="5"/>
        <v>1</v>
      </c>
      <c r="N32" s="16" t="b">
        <f t="shared" ca="1" si="6"/>
        <v>0</v>
      </c>
      <c r="O32" s="16" t="b">
        <f t="shared" si="7"/>
        <v>0</v>
      </c>
      <c r="P32" s="17" t="b">
        <f t="shared" ca="1" si="1"/>
        <v>0</v>
      </c>
      <c r="Q32" s="30" t="b">
        <f t="shared" ca="1" si="8"/>
        <v>0</v>
      </c>
    </row>
    <row r="33" spans="1:17" x14ac:dyDescent="0.25">
      <c r="A33" s="35" t="str">
        <f t="shared" ca="1" si="2"/>
        <v/>
      </c>
      <c r="B33" s="119"/>
      <c r="C33" s="108"/>
      <c r="D33" s="108"/>
      <c r="E33" s="108"/>
      <c r="F33" s="120"/>
      <c r="G33" s="45" t="str">
        <f t="shared" ca="1" si="0"/>
        <v/>
      </c>
      <c r="H33" s="85"/>
      <c r="I33" s="92" t="str">
        <f t="shared" ca="1" si="3"/>
        <v/>
      </c>
      <c r="J33" s="89"/>
      <c r="K33" s="42"/>
      <c r="L33" s="38" t="str">
        <f t="shared" ca="1" si="4"/>
        <v>û</v>
      </c>
      <c r="M33" s="16">
        <f t="shared" ca="1" si="5"/>
        <v>1</v>
      </c>
      <c r="N33" s="16" t="b">
        <f t="shared" ca="1" si="6"/>
        <v>0</v>
      </c>
      <c r="O33" s="16" t="b">
        <f t="shared" si="7"/>
        <v>0</v>
      </c>
      <c r="P33" s="17" t="b">
        <f t="shared" ca="1" si="1"/>
        <v>0</v>
      </c>
      <c r="Q33" s="30" t="b">
        <f t="shared" ca="1" si="8"/>
        <v>0</v>
      </c>
    </row>
    <row r="34" spans="1:17" x14ac:dyDescent="0.25">
      <c r="A34" s="35" t="str">
        <f t="shared" ca="1" si="2"/>
        <v/>
      </c>
      <c r="B34" s="119"/>
      <c r="C34" s="108"/>
      <c r="D34" s="108"/>
      <c r="E34" s="108"/>
      <c r="F34" s="120"/>
      <c r="G34" s="45" t="str">
        <f t="shared" ca="1" si="0"/>
        <v/>
      </c>
      <c r="H34" s="85"/>
      <c r="I34" s="92" t="str">
        <f t="shared" ca="1" si="3"/>
        <v/>
      </c>
      <c r="J34" s="89"/>
      <c r="K34" s="42"/>
      <c r="L34" s="38" t="str">
        <f t="shared" ca="1" si="4"/>
        <v>û</v>
      </c>
      <c r="M34" s="16">
        <f t="shared" ca="1" si="5"/>
        <v>1</v>
      </c>
      <c r="N34" s="16" t="b">
        <f t="shared" ca="1" si="6"/>
        <v>0</v>
      </c>
      <c r="O34" s="16" t="b">
        <f t="shared" si="7"/>
        <v>0</v>
      </c>
      <c r="P34" s="17" t="b">
        <f t="shared" ca="1" si="1"/>
        <v>0</v>
      </c>
      <c r="Q34" s="30" t="b">
        <f t="shared" ca="1" si="8"/>
        <v>0</v>
      </c>
    </row>
    <row r="35" spans="1:17" x14ac:dyDescent="0.25">
      <c r="A35" s="35" t="str">
        <f t="shared" ca="1" si="2"/>
        <v/>
      </c>
      <c r="B35" s="119"/>
      <c r="C35" s="108"/>
      <c r="D35" s="108"/>
      <c r="E35" s="108"/>
      <c r="F35" s="120"/>
      <c r="G35" s="45" t="str">
        <f t="shared" ca="1" si="0"/>
        <v/>
      </c>
      <c r="H35" s="85"/>
      <c r="I35" s="92" t="str">
        <f t="shared" ca="1" si="3"/>
        <v/>
      </c>
      <c r="J35" s="89"/>
      <c r="K35" s="42"/>
      <c r="L35" s="38" t="str">
        <f t="shared" ca="1" si="4"/>
        <v>û</v>
      </c>
      <c r="M35" s="16">
        <f t="shared" ca="1" si="5"/>
        <v>1</v>
      </c>
      <c r="N35" s="16" t="b">
        <f t="shared" ca="1" si="6"/>
        <v>0</v>
      </c>
      <c r="O35" s="16" t="b">
        <f t="shared" si="7"/>
        <v>0</v>
      </c>
      <c r="P35" s="17" t="b">
        <f t="shared" ca="1" si="1"/>
        <v>0</v>
      </c>
      <c r="Q35" s="30" t="b">
        <f t="shared" ca="1" si="8"/>
        <v>0</v>
      </c>
    </row>
    <row r="36" spans="1:17" x14ac:dyDescent="0.25">
      <c r="A36" s="35" t="str">
        <f t="shared" ca="1" si="2"/>
        <v/>
      </c>
      <c r="B36" s="119"/>
      <c r="C36" s="108"/>
      <c r="D36" s="108"/>
      <c r="E36" s="108"/>
      <c r="F36" s="120"/>
      <c r="G36" s="45" t="str">
        <f t="shared" ca="1" si="0"/>
        <v/>
      </c>
      <c r="H36" s="85"/>
      <c r="I36" s="92" t="str">
        <f t="shared" ca="1" si="3"/>
        <v/>
      </c>
      <c r="J36" s="89"/>
      <c r="K36" s="42"/>
      <c r="L36" s="38" t="str">
        <f t="shared" ca="1" si="4"/>
        <v>û</v>
      </c>
      <c r="M36" s="16">
        <f t="shared" ca="1" si="5"/>
        <v>1</v>
      </c>
      <c r="N36" s="16" t="b">
        <f t="shared" ca="1" si="6"/>
        <v>0</v>
      </c>
      <c r="O36" s="16" t="b">
        <f t="shared" si="7"/>
        <v>0</v>
      </c>
      <c r="P36" s="17" t="b">
        <f t="shared" ca="1" si="1"/>
        <v>0</v>
      </c>
      <c r="Q36" s="30" t="b">
        <f t="shared" ca="1" si="8"/>
        <v>0</v>
      </c>
    </row>
    <row r="37" spans="1:17" x14ac:dyDescent="0.25">
      <c r="A37" s="35" t="str">
        <f t="shared" ca="1" si="2"/>
        <v/>
      </c>
      <c r="B37" s="119"/>
      <c r="C37" s="108"/>
      <c r="D37" s="108"/>
      <c r="E37" s="108"/>
      <c r="F37" s="120"/>
      <c r="G37" s="45" t="str">
        <f t="shared" ca="1" si="0"/>
        <v/>
      </c>
      <c r="H37" s="85"/>
      <c r="I37" s="92" t="str">
        <f t="shared" ca="1" si="3"/>
        <v/>
      </c>
      <c r="J37" s="89"/>
      <c r="K37" s="42"/>
      <c r="L37" s="38" t="str">
        <f t="shared" ca="1" si="4"/>
        <v>û</v>
      </c>
      <c r="M37" s="16">
        <f t="shared" ca="1" si="5"/>
        <v>1</v>
      </c>
      <c r="N37" s="16" t="b">
        <f t="shared" ca="1" si="6"/>
        <v>0</v>
      </c>
      <c r="O37" s="16" t="b">
        <f t="shared" si="7"/>
        <v>0</v>
      </c>
      <c r="P37" s="17" t="b">
        <f t="shared" ca="1" si="1"/>
        <v>0</v>
      </c>
      <c r="Q37" s="30" t="b">
        <f t="shared" ca="1" si="8"/>
        <v>0</v>
      </c>
    </row>
    <row r="38" spans="1:17" x14ac:dyDescent="0.25">
      <c r="A38" s="35" t="str">
        <f t="shared" ca="1" si="2"/>
        <v/>
      </c>
      <c r="B38" s="119"/>
      <c r="C38" s="108"/>
      <c r="D38" s="108"/>
      <c r="E38" s="108"/>
      <c r="F38" s="120"/>
      <c r="G38" s="45" t="str">
        <f t="shared" ca="1" si="0"/>
        <v/>
      </c>
      <c r="H38" s="85"/>
      <c r="I38" s="92" t="str">
        <f t="shared" ca="1" si="3"/>
        <v/>
      </c>
      <c r="J38" s="89"/>
      <c r="K38" s="42"/>
      <c r="L38" s="38" t="str">
        <f t="shared" ca="1" si="4"/>
        <v>û</v>
      </c>
      <c r="M38" s="16">
        <f t="shared" ca="1" si="5"/>
        <v>1</v>
      </c>
      <c r="N38" s="16" t="b">
        <f t="shared" ca="1" si="6"/>
        <v>0</v>
      </c>
      <c r="O38" s="16" t="b">
        <f t="shared" si="7"/>
        <v>0</v>
      </c>
      <c r="P38" s="17" t="b">
        <f t="shared" ca="1" si="1"/>
        <v>0</v>
      </c>
      <c r="Q38" s="30" t="b">
        <f t="shared" ca="1" si="8"/>
        <v>0</v>
      </c>
    </row>
    <row r="39" spans="1:17" x14ac:dyDescent="0.25">
      <c r="A39" s="35" t="str">
        <f t="shared" ca="1" si="2"/>
        <v/>
      </c>
      <c r="B39" s="119"/>
      <c r="C39" s="108"/>
      <c r="D39" s="108"/>
      <c r="E39" s="108"/>
      <c r="F39" s="120"/>
      <c r="G39" s="45" t="str">
        <f t="shared" ca="1" si="0"/>
        <v/>
      </c>
      <c r="H39" s="85"/>
      <c r="I39" s="92" t="str">
        <f t="shared" ca="1" si="3"/>
        <v/>
      </c>
      <c r="J39" s="89"/>
      <c r="K39" s="42"/>
      <c r="L39" s="38" t="str">
        <f t="shared" ca="1" si="4"/>
        <v>û</v>
      </c>
      <c r="M39" s="16">
        <f t="shared" ca="1" si="5"/>
        <v>1</v>
      </c>
      <c r="N39" s="16" t="b">
        <f t="shared" ca="1" si="6"/>
        <v>0</v>
      </c>
      <c r="O39" s="16" t="b">
        <f t="shared" si="7"/>
        <v>0</v>
      </c>
      <c r="P39" s="17" t="b">
        <f t="shared" ca="1" si="1"/>
        <v>0</v>
      </c>
      <c r="Q39" s="30" t="b">
        <f t="shared" ca="1" si="8"/>
        <v>0</v>
      </c>
    </row>
    <row r="40" spans="1:17" x14ac:dyDescent="0.25">
      <c r="A40" s="35" t="str">
        <f t="shared" ca="1" si="2"/>
        <v/>
      </c>
      <c r="B40" s="119"/>
      <c r="C40" s="108"/>
      <c r="D40" s="108"/>
      <c r="E40" s="108"/>
      <c r="F40" s="120"/>
      <c r="G40" s="45" t="str">
        <f t="shared" ca="1" si="0"/>
        <v/>
      </c>
      <c r="H40" s="85"/>
      <c r="I40" s="92" t="str">
        <f t="shared" ca="1" si="3"/>
        <v/>
      </c>
      <c r="J40" s="89"/>
      <c r="K40" s="42"/>
      <c r="L40" s="38" t="str">
        <f t="shared" ca="1" si="4"/>
        <v>û</v>
      </c>
      <c r="M40" s="16">
        <f t="shared" ca="1" si="5"/>
        <v>1</v>
      </c>
      <c r="N40" s="16" t="b">
        <f t="shared" ca="1" si="6"/>
        <v>0</v>
      </c>
      <c r="O40" s="16" t="b">
        <f t="shared" si="7"/>
        <v>0</v>
      </c>
      <c r="P40" s="17" t="b">
        <f t="shared" ca="1" si="1"/>
        <v>0</v>
      </c>
      <c r="Q40" s="30" t="b">
        <f t="shared" ca="1" si="8"/>
        <v>0</v>
      </c>
    </row>
    <row r="41" spans="1:17" x14ac:dyDescent="0.25">
      <c r="A41" s="35" t="str">
        <f t="shared" ca="1" si="2"/>
        <v/>
      </c>
      <c r="B41" s="119"/>
      <c r="C41" s="108"/>
      <c r="D41" s="108"/>
      <c r="E41" s="108"/>
      <c r="F41" s="120"/>
      <c r="G41" s="45" t="str">
        <f t="shared" ca="1" si="0"/>
        <v/>
      </c>
      <c r="H41" s="85"/>
      <c r="I41" s="92" t="str">
        <f t="shared" ca="1" si="3"/>
        <v/>
      </c>
      <c r="J41" s="89"/>
      <c r="K41" s="42"/>
      <c r="L41" s="38" t="str">
        <f t="shared" ca="1" si="4"/>
        <v>û</v>
      </c>
      <c r="M41" s="16">
        <f t="shared" ca="1" si="5"/>
        <v>1</v>
      </c>
      <c r="N41" s="16" t="b">
        <f t="shared" ca="1" si="6"/>
        <v>0</v>
      </c>
      <c r="O41" s="16" t="b">
        <f t="shared" si="7"/>
        <v>0</v>
      </c>
      <c r="P41" s="17" t="b">
        <f t="shared" ca="1" si="1"/>
        <v>0</v>
      </c>
      <c r="Q41" s="30" t="b">
        <f t="shared" ca="1" si="8"/>
        <v>0</v>
      </c>
    </row>
    <row r="42" spans="1:17" x14ac:dyDescent="0.25">
      <c r="A42" s="35" t="str">
        <f t="shared" ca="1" si="2"/>
        <v/>
      </c>
      <c r="B42" s="119"/>
      <c r="C42" s="108"/>
      <c r="D42" s="108"/>
      <c r="E42" s="108"/>
      <c r="F42" s="120"/>
      <c r="G42" s="45" t="str">
        <f t="shared" ca="1" si="0"/>
        <v/>
      </c>
      <c r="H42" s="85"/>
      <c r="I42" s="92" t="str">
        <f t="shared" ca="1" si="3"/>
        <v/>
      </c>
      <c r="J42" s="89"/>
      <c r="K42" s="42"/>
      <c r="L42" s="38" t="str">
        <f t="shared" ca="1" si="4"/>
        <v>û</v>
      </c>
      <c r="M42" s="16">
        <f t="shared" ca="1" si="5"/>
        <v>1</v>
      </c>
      <c r="N42" s="16" t="b">
        <f t="shared" ca="1" si="6"/>
        <v>0</v>
      </c>
      <c r="O42" s="16" t="b">
        <f t="shared" si="7"/>
        <v>0</v>
      </c>
      <c r="P42" s="17" t="b">
        <f t="shared" ca="1" si="1"/>
        <v>0</v>
      </c>
      <c r="Q42" s="30" t="b">
        <f t="shared" ca="1" si="8"/>
        <v>0</v>
      </c>
    </row>
    <row r="43" spans="1:17" x14ac:dyDescent="0.25">
      <c r="A43" s="35" t="str">
        <f t="shared" ca="1" si="2"/>
        <v/>
      </c>
      <c r="B43" s="119"/>
      <c r="C43" s="108"/>
      <c r="D43" s="108"/>
      <c r="E43" s="108"/>
      <c r="F43" s="120"/>
      <c r="G43" s="45" t="str">
        <f t="shared" ca="1" si="0"/>
        <v/>
      </c>
      <c r="H43" s="85"/>
      <c r="I43" s="92" t="str">
        <f t="shared" ca="1" si="3"/>
        <v/>
      </c>
      <c r="J43" s="89"/>
      <c r="K43" s="42"/>
      <c r="L43" s="38" t="str">
        <f t="shared" ca="1" si="4"/>
        <v>û</v>
      </c>
      <c r="M43" s="16">
        <f t="shared" ca="1" si="5"/>
        <v>1</v>
      </c>
      <c r="N43" s="16" t="b">
        <f t="shared" ca="1" si="6"/>
        <v>0</v>
      </c>
      <c r="O43" s="16" t="b">
        <f t="shared" si="7"/>
        <v>0</v>
      </c>
      <c r="P43" s="17" t="b">
        <f t="shared" ca="1" si="1"/>
        <v>0</v>
      </c>
      <c r="Q43" s="30" t="b">
        <f t="shared" ca="1" si="8"/>
        <v>0</v>
      </c>
    </row>
    <row r="44" spans="1:17" x14ac:dyDescent="0.25">
      <c r="A44" s="35" t="str">
        <f t="shared" ca="1" si="2"/>
        <v/>
      </c>
      <c r="B44" s="119"/>
      <c r="C44" s="108"/>
      <c r="D44" s="108"/>
      <c r="E44" s="108"/>
      <c r="F44" s="120"/>
      <c r="G44" s="45" t="str">
        <f t="shared" ca="1" si="0"/>
        <v/>
      </c>
      <c r="H44" s="85"/>
      <c r="I44" s="92" t="str">
        <f t="shared" ca="1" si="3"/>
        <v/>
      </c>
      <c r="J44" s="89"/>
      <c r="K44" s="42"/>
      <c r="L44" s="38" t="str">
        <f t="shared" ca="1" si="4"/>
        <v>û</v>
      </c>
      <c r="M44" s="16">
        <f t="shared" ca="1" si="5"/>
        <v>1</v>
      </c>
      <c r="N44" s="16" t="b">
        <f t="shared" ca="1" si="6"/>
        <v>0</v>
      </c>
      <c r="O44" s="16" t="b">
        <f t="shared" si="7"/>
        <v>0</v>
      </c>
      <c r="P44" s="17" t="b">
        <f t="shared" ca="1" si="1"/>
        <v>0</v>
      </c>
      <c r="Q44" s="30" t="b">
        <f t="shared" ca="1" si="8"/>
        <v>0</v>
      </c>
    </row>
    <row r="45" spans="1:17" x14ac:dyDescent="0.25">
      <c r="A45" s="35" t="str">
        <f t="shared" ca="1" si="2"/>
        <v/>
      </c>
      <c r="B45" s="119"/>
      <c r="C45" s="108"/>
      <c r="D45" s="108"/>
      <c r="E45" s="108"/>
      <c r="F45" s="120"/>
      <c r="G45" s="45" t="str">
        <f t="shared" ca="1" si="0"/>
        <v/>
      </c>
      <c r="H45" s="85"/>
      <c r="I45" s="92" t="str">
        <f t="shared" ca="1" si="3"/>
        <v/>
      </c>
      <c r="J45" s="89"/>
      <c r="K45" s="42"/>
      <c r="L45" s="38" t="str">
        <f t="shared" ca="1" si="4"/>
        <v>û</v>
      </c>
      <c r="M45" s="16">
        <f t="shared" ca="1" si="5"/>
        <v>1</v>
      </c>
      <c r="N45" s="16" t="b">
        <f t="shared" ca="1" si="6"/>
        <v>0</v>
      </c>
      <c r="O45" s="16" t="b">
        <f t="shared" si="7"/>
        <v>0</v>
      </c>
      <c r="P45" s="17" t="b">
        <f t="shared" ca="1" si="1"/>
        <v>0</v>
      </c>
      <c r="Q45" s="30" t="b">
        <f t="shared" ca="1" si="8"/>
        <v>0</v>
      </c>
    </row>
    <row r="46" spans="1:17" x14ac:dyDescent="0.25">
      <c r="A46" s="35" t="str">
        <f t="shared" ca="1" si="2"/>
        <v/>
      </c>
      <c r="B46" s="119"/>
      <c r="C46" s="108"/>
      <c r="D46" s="108"/>
      <c r="E46" s="108"/>
      <c r="F46" s="120"/>
      <c r="G46" s="45" t="str">
        <f t="shared" ca="1" si="0"/>
        <v/>
      </c>
      <c r="H46" s="85"/>
      <c r="I46" s="92" t="str">
        <f t="shared" ca="1" si="3"/>
        <v/>
      </c>
      <c r="J46" s="89"/>
      <c r="K46" s="42"/>
      <c r="L46" s="38" t="str">
        <f t="shared" ca="1" si="4"/>
        <v>û</v>
      </c>
      <c r="M46" s="16">
        <f t="shared" ca="1" si="5"/>
        <v>1</v>
      </c>
      <c r="N46" s="16" t="b">
        <f t="shared" ca="1" si="6"/>
        <v>0</v>
      </c>
      <c r="O46" s="16" t="b">
        <f t="shared" si="7"/>
        <v>0</v>
      </c>
      <c r="P46" s="17" t="b">
        <f t="shared" ca="1" si="1"/>
        <v>0</v>
      </c>
      <c r="Q46" s="30" t="b">
        <f t="shared" ca="1" si="8"/>
        <v>0</v>
      </c>
    </row>
    <row r="47" spans="1:17" x14ac:dyDescent="0.25">
      <c r="A47" s="35" t="str">
        <f t="shared" ca="1" si="2"/>
        <v/>
      </c>
      <c r="B47" s="119"/>
      <c r="C47" s="108"/>
      <c r="D47" s="108"/>
      <c r="E47" s="108"/>
      <c r="F47" s="120"/>
      <c r="G47" s="45" t="str">
        <f t="shared" ca="1" si="0"/>
        <v/>
      </c>
      <c r="H47" s="85"/>
      <c r="I47" s="92" t="str">
        <f t="shared" ca="1" si="3"/>
        <v/>
      </c>
      <c r="J47" s="89"/>
      <c r="K47" s="42"/>
      <c r="L47" s="38" t="str">
        <f t="shared" ca="1" si="4"/>
        <v>û</v>
      </c>
      <c r="M47" s="16">
        <f t="shared" ca="1" si="5"/>
        <v>1</v>
      </c>
      <c r="N47" s="16" t="b">
        <f t="shared" ca="1" si="6"/>
        <v>0</v>
      </c>
      <c r="O47" s="16" t="b">
        <f t="shared" si="7"/>
        <v>0</v>
      </c>
      <c r="P47" s="17" t="b">
        <f t="shared" ca="1" si="1"/>
        <v>0</v>
      </c>
      <c r="Q47" s="30" t="b">
        <f t="shared" ca="1" si="8"/>
        <v>0</v>
      </c>
    </row>
    <row r="48" spans="1:17" x14ac:dyDescent="0.25">
      <c r="A48" s="35" t="str">
        <f t="shared" ca="1" si="2"/>
        <v/>
      </c>
      <c r="B48" s="119"/>
      <c r="C48" s="108"/>
      <c r="D48" s="108"/>
      <c r="E48" s="108"/>
      <c r="F48" s="120"/>
      <c r="G48" s="45" t="str">
        <f t="shared" ca="1" si="0"/>
        <v/>
      </c>
      <c r="H48" s="85"/>
      <c r="I48" s="92" t="str">
        <f t="shared" ca="1" si="3"/>
        <v/>
      </c>
      <c r="J48" s="89"/>
      <c r="K48" s="42"/>
      <c r="L48" s="38" t="str">
        <f t="shared" ca="1" si="4"/>
        <v>û</v>
      </c>
      <c r="M48" s="16">
        <f t="shared" ca="1" si="5"/>
        <v>1</v>
      </c>
      <c r="N48" s="16" t="b">
        <f t="shared" ca="1" si="6"/>
        <v>0</v>
      </c>
      <c r="O48" s="16" t="b">
        <f t="shared" si="7"/>
        <v>0</v>
      </c>
      <c r="P48" s="17" t="b">
        <f t="shared" ca="1" si="1"/>
        <v>0</v>
      </c>
      <c r="Q48" s="30" t="b">
        <f t="shared" ca="1" si="8"/>
        <v>0</v>
      </c>
    </row>
    <row r="49" spans="1:17" x14ac:dyDescent="0.25">
      <c r="A49" s="35" t="str">
        <f t="shared" ca="1" si="2"/>
        <v/>
      </c>
      <c r="B49" s="119"/>
      <c r="C49" s="108"/>
      <c r="D49" s="108"/>
      <c r="E49" s="108"/>
      <c r="F49" s="120"/>
      <c r="G49" s="45" t="str">
        <f t="shared" ca="1" si="0"/>
        <v/>
      </c>
      <c r="H49" s="85"/>
      <c r="I49" s="92" t="str">
        <f t="shared" ca="1" si="3"/>
        <v/>
      </c>
      <c r="J49" s="89"/>
      <c r="K49" s="42"/>
      <c r="L49" s="38" t="str">
        <f t="shared" ca="1" si="4"/>
        <v>û</v>
      </c>
      <c r="M49" s="16">
        <f t="shared" ca="1" si="5"/>
        <v>1</v>
      </c>
      <c r="N49" s="16" t="b">
        <f t="shared" ca="1" si="6"/>
        <v>0</v>
      </c>
      <c r="O49" s="16" t="b">
        <f t="shared" si="7"/>
        <v>0</v>
      </c>
      <c r="P49" s="17" t="b">
        <f t="shared" ca="1" si="1"/>
        <v>0</v>
      </c>
      <c r="Q49" s="30" t="b">
        <f t="shared" ca="1" si="8"/>
        <v>0</v>
      </c>
    </row>
    <row r="50" spans="1:17" x14ac:dyDescent="0.25">
      <c r="A50" s="35" t="str">
        <f t="shared" ca="1" si="2"/>
        <v/>
      </c>
      <c r="B50" s="119"/>
      <c r="C50" s="108"/>
      <c r="D50" s="108"/>
      <c r="E50" s="108"/>
      <c r="F50" s="120"/>
      <c r="G50" s="45" t="str">
        <f t="shared" ca="1" si="0"/>
        <v/>
      </c>
      <c r="H50" s="85"/>
      <c r="I50" s="92" t="str">
        <f t="shared" ca="1" si="3"/>
        <v/>
      </c>
      <c r="J50" s="89"/>
      <c r="K50" s="42"/>
      <c r="L50" s="38" t="str">
        <f t="shared" ca="1" si="4"/>
        <v>û</v>
      </c>
      <c r="M50" s="16">
        <f t="shared" ca="1" si="5"/>
        <v>1</v>
      </c>
      <c r="N50" s="16" t="b">
        <f t="shared" ca="1" si="6"/>
        <v>0</v>
      </c>
      <c r="O50" s="16" t="b">
        <f t="shared" si="7"/>
        <v>0</v>
      </c>
      <c r="P50" s="17" t="b">
        <f t="shared" ca="1" si="1"/>
        <v>0</v>
      </c>
      <c r="Q50" s="30" t="b">
        <f t="shared" ca="1" si="8"/>
        <v>0</v>
      </c>
    </row>
    <row r="51" spans="1:17" x14ac:dyDescent="0.25">
      <c r="A51" s="35" t="str">
        <f t="shared" ca="1" si="2"/>
        <v/>
      </c>
      <c r="B51" s="119"/>
      <c r="C51" s="108"/>
      <c r="D51" s="108"/>
      <c r="E51" s="108"/>
      <c r="F51" s="120"/>
      <c r="G51" s="45" t="str">
        <f t="shared" ca="1" si="0"/>
        <v/>
      </c>
      <c r="H51" s="85"/>
      <c r="I51" s="92" t="str">
        <f t="shared" ca="1" si="3"/>
        <v/>
      </c>
      <c r="J51" s="89"/>
      <c r="K51" s="42"/>
      <c r="L51" s="38" t="str">
        <f t="shared" ca="1" si="4"/>
        <v>û</v>
      </c>
      <c r="M51" s="16">
        <f t="shared" ca="1" si="5"/>
        <v>1</v>
      </c>
      <c r="N51" s="16" t="b">
        <f t="shared" ca="1" si="6"/>
        <v>0</v>
      </c>
      <c r="O51" s="16" t="b">
        <f t="shared" si="7"/>
        <v>0</v>
      </c>
      <c r="P51" s="17" t="b">
        <f t="shared" ca="1" si="1"/>
        <v>0</v>
      </c>
      <c r="Q51" s="30" t="b">
        <f t="shared" ca="1" si="8"/>
        <v>0</v>
      </c>
    </row>
    <row r="52" spans="1:17" x14ac:dyDescent="0.25">
      <c r="A52" s="35" t="str">
        <f t="shared" ca="1" si="2"/>
        <v/>
      </c>
      <c r="B52" s="119"/>
      <c r="C52" s="108"/>
      <c r="D52" s="108"/>
      <c r="E52" s="108"/>
      <c r="F52" s="120"/>
      <c r="G52" s="45" t="str">
        <f t="shared" ca="1" si="0"/>
        <v/>
      </c>
      <c r="H52" s="85"/>
      <c r="I52" s="92" t="str">
        <f t="shared" ca="1" si="3"/>
        <v/>
      </c>
      <c r="J52" s="89"/>
      <c r="K52" s="42"/>
      <c r="L52" s="38" t="str">
        <f t="shared" ca="1" si="4"/>
        <v>û</v>
      </c>
      <c r="M52" s="16">
        <f t="shared" ca="1" si="5"/>
        <v>1</v>
      </c>
      <c r="N52" s="16" t="b">
        <f t="shared" ca="1" si="6"/>
        <v>0</v>
      </c>
      <c r="O52" s="16" t="b">
        <f t="shared" si="7"/>
        <v>0</v>
      </c>
      <c r="P52" s="17" t="b">
        <f t="shared" ca="1" si="1"/>
        <v>0</v>
      </c>
      <c r="Q52" s="30" t="b">
        <f t="shared" ca="1" si="8"/>
        <v>0</v>
      </c>
    </row>
    <row r="53" spans="1:17" x14ac:dyDescent="0.25">
      <c r="A53" s="35" t="str">
        <f t="shared" ca="1" si="2"/>
        <v/>
      </c>
      <c r="B53" s="119"/>
      <c r="C53" s="108"/>
      <c r="D53" s="108"/>
      <c r="E53" s="108"/>
      <c r="F53" s="120"/>
      <c r="G53" s="45" t="str">
        <f t="shared" ca="1" si="0"/>
        <v/>
      </c>
      <c r="H53" s="85"/>
      <c r="I53" s="92" t="str">
        <f t="shared" ca="1" si="3"/>
        <v/>
      </c>
      <c r="J53" s="89"/>
      <c r="K53" s="42"/>
      <c r="L53" s="38" t="str">
        <f t="shared" ca="1" si="4"/>
        <v>û</v>
      </c>
      <c r="M53" s="16">
        <f t="shared" ca="1" si="5"/>
        <v>1</v>
      </c>
      <c r="N53" s="16" t="b">
        <f t="shared" ca="1" si="6"/>
        <v>0</v>
      </c>
      <c r="O53" s="16" t="b">
        <f t="shared" si="7"/>
        <v>0</v>
      </c>
      <c r="P53" s="17" t="b">
        <f t="shared" ca="1" si="1"/>
        <v>0</v>
      </c>
      <c r="Q53" s="30" t="b">
        <f t="shared" ca="1" si="8"/>
        <v>0</v>
      </c>
    </row>
    <row r="54" spans="1:17" x14ac:dyDescent="0.25">
      <c r="A54" s="35" t="str">
        <f t="shared" ca="1" si="2"/>
        <v/>
      </c>
      <c r="B54" s="119"/>
      <c r="C54" s="108"/>
      <c r="D54" s="108"/>
      <c r="E54" s="108"/>
      <c r="F54" s="120"/>
      <c r="G54" s="45" t="str">
        <f t="shared" ca="1" si="0"/>
        <v/>
      </c>
      <c r="H54" s="85"/>
      <c r="I54" s="92" t="str">
        <f t="shared" ca="1" si="3"/>
        <v/>
      </c>
      <c r="J54" s="89"/>
      <c r="K54" s="42"/>
      <c r="L54" s="38" t="str">
        <f t="shared" ca="1" si="4"/>
        <v>û</v>
      </c>
      <c r="M54" s="16">
        <f t="shared" ca="1" si="5"/>
        <v>1</v>
      </c>
      <c r="N54" s="16" t="b">
        <f t="shared" ca="1" si="6"/>
        <v>0</v>
      </c>
      <c r="O54" s="16" t="b">
        <f t="shared" si="7"/>
        <v>0</v>
      </c>
      <c r="P54" s="17" t="b">
        <f t="shared" ca="1" si="1"/>
        <v>0</v>
      </c>
      <c r="Q54" s="30" t="b">
        <f t="shared" ca="1" si="8"/>
        <v>0</v>
      </c>
    </row>
    <row r="55" spans="1:17" x14ac:dyDescent="0.25">
      <c r="A55" s="35" t="str">
        <f t="shared" ca="1" si="2"/>
        <v/>
      </c>
      <c r="B55" s="119"/>
      <c r="C55" s="108"/>
      <c r="D55" s="108"/>
      <c r="E55" s="108"/>
      <c r="F55" s="120"/>
      <c r="G55" s="45" t="str">
        <f t="shared" ca="1" si="0"/>
        <v/>
      </c>
      <c r="H55" s="85"/>
      <c r="I55" s="92" t="str">
        <f t="shared" ca="1" si="3"/>
        <v/>
      </c>
      <c r="J55" s="89"/>
      <c r="K55" s="42"/>
      <c r="L55" s="38" t="str">
        <f t="shared" ca="1" si="4"/>
        <v>û</v>
      </c>
      <c r="M55" s="16">
        <f t="shared" ca="1" si="5"/>
        <v>1</v>
      </c>
      <c r="N55" s="16" t="b">
        <f t="shared" ca="1" si="6"/>
        <v>0</v>
      </c>
      <c r="O55" s="16" t="b">
        <f t="shared" si="7"/>
        <v>0</v>
      </c>
      <c r="P55" s="17" t="b">
        <f t="shared" ca="1" si="1"/>
        <v>0</v>
      </c>
      <c r="Q55" s="30" t="b">
        <f t="shared" ca="1" si="8"/>
        <v>0</v>
      </c>
    </row>
    <row r="56" spans="1:17" x14ac:dyDescent="0.25">
      <c r="A56" s="35" t="str">
        <f t="shared" ca="1" si="2"/>
        <v/>
      </c>
      <c r="B56" s="119"/>
      <c r="C56" s="108"/>
      <c r="D56" s="108"/>
      <c r="E56" s="108"/>
      <c r="F56" s="120"/>
      <c r="G56" s="45" t="str">
        <f t="shared" ca="1" si="0"/>
        <v/>
      </c>
      <c r="H56" s="85"/>
      <c r="I56" s="92" t="str">
        <f t="shared" ca="1" si="3"/>
        <v/>
      </c>
      <c r="J56" s="89"/>
      <c r="K56" s="42"/>
      <c r="L56" s="38" t="str">
        <f t="shared" ca="1" si="4"/>
        <v>û</v>
      </c>
      <c r="M56" s="16">
        <f t="shared" ca="1" si="5"/>
        <v>1</v>
      </c>
      <c r="N56" s="16" t="b">
        <f t="shared" ca="1" si="6"/>
        <v>0</v>
      </c>
      <c r="O56" s="16" t="b">
        <f t="shared" si="7"/>
        <v>0</v>
      </c>
      <c r="P56" s="17" t="b">
        <f t="shared" ca="1" si="1"/>
        <v>0</v>
      </c>
      <c r="Q56" s="30" t="b">
        <f t="shared" ca="1" si="8"/>
        <v>0</v>
      </c>
    </row>
    <row r="57" spans="1:17" x14ac:dyDescent="0.25">
      <c r="A57" s="35" t="str">
        <f t="shared" ca="1" si="2"/>
        <v/>
      </c>
      <c r="B57" s="119"/>
      <c r="C57" s="108"/>
      <c r="D57" s="108"/>
      <c r="E57" s="108"/>
      <c r="F57" s="120"/>
      <c r="G57" s="45" t="str">
        <f t="shared" ca="1" si="0"/>
        <v/>
      </c>
      <c r="H57" s="85"/>
      <c r="I57" s="92" t="str">
        <f t="shared" ca="1" si="3"/>
        <v/>
      </c>
      <c r="J57" s="89"/>
      <c r="K57" s="42"/>
      <c r="L57" s="38" t="str">
        <f t="shared" ca="1" si="4"/>
        <v>û</v>
      </c>
      <c r="M57" s="16">
        <f t="shared" ca="1" si="5"/>
        <v>1</v>
      </c>
      <c r="N57" s="16" t="b">
        <f t="shared" ca="1" si="6"/>
        <v>0</v>
      </c>
      <c r="O57" s="16" t="b">
        <f t="shared" si="7"/>
        <v>0</v>
      </c>
      <c r="P57" s="17" t="b">
        <f t="shared" ca="1" si="1"/>
        <v>0</v>
      </c>
      <c r="Q57" s="30" t="b">
        <f t="shared" ca="1" si="8"/>
        <v>0</v>
      </c>
    </row>
    <row r="58" spans="1:17" x14ac:dyDescent="0.25">
      <c r="A58" s="35" t="str">
        <f t="shared" ca="1" si="2"/>
        <v/>
      </c>
      <c r="B58" s="119"/>
      <c r="C58" s="108"/>
      <c r="D58" s="108"/>
      <c r="E58" s="108"/>
      <c r="F58" s="120"/>
      <c r="G58" s="45" t="str">
        <f t="shared" ca="1" si="0"/>
        <v/>
      </c>
      <c r="H58" s="85"/>
      <c r="I58" s="92" t="str">
        <f t="shared" ca="1" si="3"/>
        <v/>
      </c>
      <c r="J58" s="89"/>
      <c r="K58" s="42"/>
      <c r="L58" s="38" t="str">
        <f t="shared" ca="1" si="4"/>
        <v>û</v>
      </c>
      <c r="M58" s="16">
        <f t="shared" ca="1" si="5"/>
        <v>1</v>
      </c>
      <c r="N58" s="16" t="b">
        <f t="shared" ca="1" si="6"/>
        <v>0</v>
      </c>
      <c r="O58" s="16" t="b">
        <f t="shared" si="7"/>
        <v>0</v>
      </c>
      <c r="P58" s="17" t="b">
        <f t="shared" ca="1" si="1"/>
        <v>0</v>
      </c>
      <c r="Q58" s="30" t="b">
        <f t="shared" ca="1" si="8"/>
        <v>0</v>
      </c>
    </row>
    <row r="59" spans="1:17" x14ac:dyDescent="0.25">
      <c r="A59" s="35" t="str">
        <f t="shared" ca="1" si="2"/>
        <v/>
      </c>
      <c r="B59" s="119"/>
      <c r="C59" s="108"/>
      <c r="D59" s="108"/>
      <c r="E59" s="108"/>
      <c r="F59" s="120"/>
      <c r="G59" s="45" t="str">
        <f t="shared" ca="1" si="0"/>
        <v/>
      </c>
      <c r="H59" s="85"/>
      <c r="I59" s="92" t="str">
        <f t="shared" ca="1" si="3"/>
        <v/>
      </c>
      <c r="J59" s="89"/>
      <c r="K59" s="42"/>
      <c r="L59" s="38" t="str">
        <f t="shared" ca="1" si="4"/>
        <v>û</v>
      </c>
      <c r="M59" s="16">
        <f t="shared" ca="1" si="5"/>
        <v>1</v>
      </c>
      <c r="N59" s="16" t="b">
        <f t="shared" ca="1" si="6"/>
        <v>0</v>
      </c>
      <c r="O59" s="16" t="b">
        <f t="shared" si="7"/>
        <v>0</v>
      </c>
      <c r="P59" s="17" t="b">
        <f t="shared" ca="1" si="1"/>
        <v>0</v>
      </c>
      <c r="Q59" s="30" t="b">
        <f t="shared" ca="1" si="8"/>
        <v>0</v>
      </c>
    </row>
    <row r="60" spans="1:17" x14ac:dyDescent="0.25">
      <c r="A60" s="35" t="str">
        <f t="shared" ca="1" si="2"/>
        <v/>
      </c>
      <c r="B60" s="119"/>
      <c r="C60" s="108"/>
      <c r="D60" s="108"/>
      <c r="E60" s="108"/>
      <c r="F60" s="120"/>
      <c r="G60" s="45" t="str">
        <f t="shared" ca="1" si="0"/>
        <v/>
      </c>
      <c r="H60" s="85"/>
      <c r="I60" s="92" t="str">
        <f t="shared" ca="1" si="3"/>
        <v/>
      </c>
      <c r="J60" s="89"/>
      <c r="K60" s="42"/>
      <c r="L60" s="38" t="str">
        <f t="shared" ca="1" si="4"/>
        <v>û</v>
      </c>
      <c r="M60" s="16">
        <f t="shared" ca="1" si="5"/>
        <v>1</v>
      </c>
      <c r="N60" s="16" t="b">
        <f t="shared" ca="1" si="6"/>
        <v>0</v>
      </c>
      <c r="O60" s="16" t="b">
        <f t="shared" si="7"/>
        <v>0</v>
      </c>
      <c r="P60" s="17" t="b">
        <f t="shared" ca="1" si="1"/>
        <v>0</v>
      </c>
      <c r="Q60" s="30" t="b">
        <f t="shared" ca="1" si="8"/>
        <v>0</v>
      </c>
    </row>
    <row r="61" spans="1:17" x14ac:dyDescent="0.25">
      <c r="A61" s="35" t="str">
        <f t="shared" ca="1" si="2"/>
        <v/>
      </c>
      <c r="B61" s="119"/>
      <c r="C61" s="108"/>
      <c r="D61" s="108"/>
      <c r="E61" s="108"/>
      <c r="F61" s="120"/>
      <c r="G61" s="45" t="str">
        <f t="shared" ca="1" si="0"/>
        <v/>
      </c>
      <c r="H61" s="85"/>
      <c r="I61" s="92" t="str">
        <f t="shared" ca="1" si="3"/>
        <v/>
      </c>
      <c r="J61" s="89"/>
      <c r="K61" s="42"/>
      <c r="L61" s="38" t="str">
        <f t="shared" ca="1" si="4"/>
        <v>û</v>
      </c>
      <c r="M61" s="16">
        <f t="shared" ca="1" si="5"/>
        <v>1</v>
      </c>
      <c r="N61" s="16" t="b">
        <f t="shared" ca="1" si="6"/>
        <v>0</v>
      </c>
      <c r="O61" s="16" t="b">
        <f t="shared" si="7"/>
        <v>0</v>
      </c>
      <c r="P61" s="17" t="b">
        <f t="shared" ca="1" si="1"/>
        <v>0</v>
      </c>
      <c r="Q61" s="30" t="b">
        <f t="shared" ca="1" si="8"/>
        <v>0</v>
      </c>
    </row>
    <row r="62" spans="1:17" x14ac:dyDescent="0.25">
      <c r="A62" s="35" t="str">
        <f t="shared" ca="1" si="2"/>
        <v/>
      </c>
      <c r="B62" s="119"/>
      <c r="C62" s="108"/>
      <c r="D62" s="108"/>
      <c r="E62" s="108"/>
      <c r="F62" s="120"/>
      <c r="G62" s="45" t="str">
        <f t="shared" ca="1" si="0"/>
        <v/>
      </c>
      <c r="H62" s="85"/>
      <c r="I62" s="92" t="str">
        <f t="shared" ca="1" si="3"/>
        <v/>
      </c>
      <c r="J62" s="89"/>
      <c r="K62" s="42"/>
      <c r="L62" s="38" t="str">
        <f t="shared" ca="1" si="4"/>
        <v>û</v>
      </c>
      <c r="M62" s="16">
        <f t="shared" ca="1" si="5"/>
        <v>1</v>
      </c>
      <c r="N62" s="16" t="b">
        <f t="shared" ca="1" si="6"/>
        <v>0</v>
      </c>
      <c r="O62" s="16" t="b">
        <f t="shared" si="7"/>
        <v>0</v>
      </c>
      <c r="P62" s="17" t="b">
        <f t="shared" ca="1" si="1"/>
        <v>0</v>
      </c>
      <c r="Q62" s="30" t="b">
        <f t="shared" ca="1" si="8"/>
        <v>0</v>
      </c>
    </row>
    <row r="63" spans="1:17" x14ac:dyDescent="0.25">
      <c r="A63" s="35" t="str">
        <f t="shared" ca="1" si="2"/>
        <v/>
      </c>
      <c r="B63" s="119"/>
      <c r="C63" s="108"/>
      <c r="D63" s="108"/>
      <c r="E63" s="108"/>
      <c r="F63" s="120"/>
      <c r="G63" s="45" t="str">
        <f t="shared" ca="1" si="0"/>
        <v/>
      </c>
      <c r="H63" s="85"/>
      <c r="I63" s="92" t="str">
        <f t="shared" ca="1" si="3"/>
        <v/>
      </c>
      <c r="J63" s="89"/>
      <c r="K63" s="42"/>
      <c r="L63" s="38" t="str">
        <f t="shared" ca="1" si="4"/>
        <v>û</v>
      </c>
      <c r="M63" s="16">
        <f t="shared" ca="1" si="5"/>
        <v>1</v>
      </c>
      <c r="N63" s="16" t="b">
        <f t="shared" ca="1" si="6"/>
        <v>0</v>
      </c>
      <c r="O63" s="16" t="b">
        <f t="shared" si="7"/>
        <v>0</v>
      </c>
      <c r="P63" s="17" t="b">
        <f t="shared" ca="1" si="1"/>
        <v>0</v>
      </c>
      <c r="Q63" s="30" t="b">
        <f t="shared" ca="1" si="8"/>
        <v>0</v>
      </c>
    </row>
    <row r="64" spans="1:17" x14ac:dyDescent="0.25">
      <c r="A64" s="35" t="str">
        <f t="shared" ca="1" si="2"/>
        <v/>
      </c>
      <c r="B64" s="119"/>
      <c r="C64" s="108"/>
      <c r="D64" s="108"/>
      <c r="E64" s="108"/>
      <c r="F64" s="120"/>
      <c r="G64" s="45" t="str">
        <f t="shared" ca="1" si="0"/>
        <v/>
      </c>
      <c r="H64" s="85"/>
      <c r="I64" s="92" t="str">
        <f t="shared" ca="1" si="3"/>
        <v/>
      </c>
      <c r="J64" s="89"/>
      <c r="K64" s="42"/>
      <c r="L64" s="38" t="str">
        <f t="shared" ca="1" si="4"/>
        <v>û</v>
      </c>
      <c r="M64" s="16">
        <f t="shared" ca="1" si="5"/>
        <v>1</v>
      </c>
      <c r="N64" s="16" t="b">
        <f t="shared" ca="1" si="6"/>
        <v>0</v>
      </c>
      <c r="O64" s="16" t="b">
        <f t="shared" si="7"/>
        <v>0</v>
      </c>
      <c r="P64" s="17" t="b">
        <f t="shared" ca="1" si="1"/>
        <v>0</v>
      </c>
      <c r="Q64" s="30" t="b">
        <f t="shared" ca="1" si="8"/>
        <v>0</v>
      </c>
    </row>
    <row r="65" spans="1:17" x14ac:dyDescent="0.25">
      <c r="A65" s="35" t="str">
        <f t="shared" ca="1" si="2"/>
        <v/>
      </c>
      <c r="B65" s="119"/>
      <c r="C65" s="108"/>
      <c r="D65" s="108"/>
      <c r="E65" s="108"/>
      <c r="F65" s="120"/>
      <c r="G65" s="45" t="str">
        <f t="shared" ca="1" si="0"/>
        <v/>
      </c>
      <c r="H65" s="85"/>
      <c r="I65" s="92" t="str">
        <f t="shared" ca="1" si="3"/>
        <v/>
      </c>
      <c r="J65" s="89"/>
      <c r="K65" s="42"/>
      <c r="L65" s="38" t="str">
        <f t="shared" ca="1" si="4"/>
        <v>û</v>
      </c>
      <c r="M65" s="16">
        <f t="shared" ca="1" si="5"/>
        <v>1</v>
      </c>
      <c r="N65" s="16" t="b">
        <f t="shared" ca="1" si="6"/>
        <v>0</v>
      </c>
      <c r="O65" s="16" t="b">
        <f t="shared" si="7"/>
        <v>0</v>
      </c>
      <c r="P65" s="17" t="b">
        <f t="shared" ca="1" si="1"/>
        <v>0</v>
      </c>
      <c r="Q65" s="30" t="b">
        <f t="shared" ca="1" si="8"/>
        <v>0</v>
      </c>
    </row>
    <row r="66" spans="1:17" x14ac:dyDescent="0.25">
      <c r="A66" s="35" t="str">
        <f t="shared" ca="1" si="2"/>
        <v/>
      </c>
      <c r="B66" s="119"/>
      <c r="C66" s="108"/>
      <c r="D66" s="108"/>
      <c r="E66" s="108"/>
      <c r="F66" s="120"/>
      <c r="G66" s="45" t="str">
        <f t="shared" ref="G66:G71" ca="1" si="9">IF(OR(ISBLANK(E66),ISBLANK(F66)),"",INDEX(tabQD,MATCH(IF(MONTH(NOW())&lt;9,YEAR(NOW())-1,YEAR(NOW()))-YEAR(F66),INDEX(tabQD,,2)),1))</f>
        <v/>
      </c>
      <c r="H66" s="85"/>
      <c r="I66" s="92" t="str">
        <f t="shared" ca="1" si="3"/>
        <v/>
      </c>
      <c r="J66" s="89"/>
      <c r="K66" s="42"/>
      <c r="L66" s="38" t="str">
        <f t="shared" ca="1" si="4"/>
        <v>û</v>
      </c>
      <c r="M66" s="16">
        <f t="shared" ca="1" si="5"/>
        <v>1</v>
      </c>
      <c r="N66" s="16" t="b">
        <f t="shared" ca="1" si="6"/>
        <v>0</v>
      </c>
      <c r="O66" s="16" t="b">
        <f t="shared" si="7"/>
        <v>0</v>
      </c>
      <c r="P66" s="17" t="b">
        <f t="shared" ref="P66:P71" ca="1" si="10">IF(ISNUMBER(F66),AND(F66&gt;=DATE(IF(MONTH(NOW())&lt;9,YEAR(NOW())-1,YEAR(NOW()))-VLOOKUP(G66,tabQD,3,FALSE),1,1),F66&lt;=DATE(IF(MONTH(NOW())&lt;9,YEAR(NOW())-1,YEAR(NOW()))-VLOOKUP(G66,tabQD,2,FALSE),12,31)),FALSE)</f>
        <v>0</v>
      </c>
      <c r="Q66" s="30" t="b">
        <f t="shared" ca="1" si="8"/>
        <v>0</v>
      </c>
    </row>
    <row r="67" spans="1:17" x14ac:dyDescent="0.25">
      <c r="A67" s="35" t="str">
        <f t="shared" ref="A67:A71" ca="1" si="11">IF(L67="ü",IF(ISNUMBER(A66),A66+1,1),"")</f>
        <v/>
      </c>
      <c r="B67" s="119"/>
      <c r="C67" s="108"/>
      <c r="D67" s="108"/>
      <c r="E67" s="108"/>
      <c r="F67" s="120"/>
      <c r="G67" s="45" t="str">
        <f t="shared" ca="1" si="9"/>
        <v/>
      </c>
      <c r="H67" s="85"/>
      <c r="I67" s="92" t="str">
        <f t="shared" ref="I67:I71" ca="1" si="12">IF(L67="ü",IF(OR(G67="Poussins",G67="Pupilles",G67="Benjamins"),"Coupe de France","Championnat de France"),"")</f>
        <v/>
      </c>
      <c r="J67" s="89"/>
      <c r="K67" s="42"/>
      <c r="L67" s="38" t="str">
        <f t="shared" ref="L67:L71" ca="1" si="13">IF(AND(N67:Q67),"ü","û")</f>
        <v>û</v>
      </c>
      <c r="M67" s="16">
        <f t="shared" ref="M67:M71" ca="1" si="14">COUNTA(B67:H67)</f>
        <v>1</v>
      </c>
      <c r="N67" s="16" t="b">
        <f t="shared" ref="N67:N71" ca="1" si="15">OR(M67=0,M67=7)</f>
        <v>0</v>
      </c>
      <c r="O67" s="16" t="b">
        <f t="shared" ref="O67:O71" si="16">IF(LEN(D67)=9,AND(IFERROR(VALUE(LEFT(D67,8))&gt;0,FALSE),ISTEXT(RIGHT(D67,1))),FALSE)</f>
        <v>0</v>
      </c>
      <c r="P67" s="17" t="b">
        <f t="shared" ca="1" si="10"/>
        <v>0</v>
      </c>
      <c r="Q67" s="30" t="b">
        <f t="shared" ref="Q67:Q71" ca="1" si="17">IFERROR(HLOOKUP(H67,INDIRECT("lp"&amp;LOWER(LEFT(E67,1))&amp;G67),1,FALSE),FALSE)</f>
        <v>0</v>
      </c>
    </row>
    <row r="68" spans="1:17" x14ac:dyDescent="0.25">
      <c r="A68" s="35" t="str">
        <f t="shared" ca="1" si="11"/>
        <v/>
      </c>
      <c r="B68" s="119"/>
      <c r="C68" s="108"/>
      <c r="D68" s="108"/>
      <c r="E68" s="108"/>
      <c r="F68" s="120"/>
      <c r="G68" s="45" t="str">
        <f t="shared" ca="1" si="9"/>
        <v/>
      </c>
      <c r="H68" s="85"/>
      <c r="I68" s="92" t="str">
        <f t="shared" ca="1" si="12"/>
        <v/>
      </c>
      <c r="J68" s="89"/>
      <c r="K68" s="42"/>
      <c r="L68" s="38" t="str">
        <f t="shared" ca="1" si="13"/>
        <v>û</v>
      </c>
      <c r="M68" s="16">
        <f t="shared" ca="1" si="14"/>
        <v>1</v>
      </c>
      <c r="N68" s="16" t="b">
        <f t="shared" ca="1" si="15"/>
        <v>0</v>
      </c>
      <c r="O68" s="16" t="b">
        <f t="shared" si="16"/>
        <v>0</v>
      </c>
      <c r="P68" s="17" t="b">
        <f t="shared" ca="1" si="10"/>
        <v>0</v>
      </c>
      <c r="Q68" s="30" t="b">
        <f t="shared" ca="1" si="17"/>
        <v>0</v>
      </c>
    </row>
    <row r="69" spans="1:17" x14ac:dyDescent="0.25">
      <c r="A69" s="35" t="str">
        <f t="shared" ca="1" si="11"/>
        <v/>
      </c>
      <c r="B69" s="119"/>
      <c r="C69" s="108"/>
      <c r="D69" s="108"/>
      <c r="E69" s="108"/>
      <c r="F69" s="120"/>
      <c r="G69" s="45" t="str">
        <f t="shared" ca="1" si="9"/>
        <v/>
      </c>
      <c r="H69" s="85"/>
      <c r="I69" s="92" t="str">
        <f t="shared" ca="1" si="12"/>
        <v/>
      </c>
      <c r="J69" s="89"/>
      <c r="K69" s="42"/>
      <c r="L69" s="38" t="str">
        <f t="shared" ca="1" si="13"/>
        <v>û</v>
      </c>
      <c r="M69" s="16">
        <f t="shared" ca="1" si="14"/>
        <v>1</v>
      </c>
      <c r="N69" s="16" t="b">
        <f t="shared" ca="1" si="15"/>
        <v>0</v>
      </c>
      <c r="O69" s="16" t="b">
        <f t="shared" si="16"/>
        <v>0</v>
      </c>
      <c r="P69" s="17" t="b">
        <f t="shared" ca="1" si="10"/>
        <v>0</v>
      </c>
      <c r="Q69" s="30" t="b">
        <f t="shared" ca="1" si="17"/>
        <v>0</v>
      </c>
    </row>
    <row r="70" spans="1:17" x14ac:dyDescent="0.25">
      <c r="A70" s="35" t="str">
        <f t="shared" ca="1" si="11"/>
        <v/>
      </c>
      <c r="B70" s="119"/>
      <c r="C70" s="108"/>
      <c r="D70" s="108"/>
      <c r="E70" s="108"/>
      <c r="F70" s="120"/>
      <c r="G70" s="45" t="str">
        <f t="shared" ca="1" si="9"/>
        <v/>
      </c>
      <c r="H70" s="85"/>
      <c r="I70" s="92" t="str">
        <f t="shared" ca="1" si="12"/>
        <v/>
      </c>
      <c r="J70" s="89"/>
      <c r="K70" s="42"/>
      <c r="L70" s="38" t="str">
        <f t="shared" ca="1" si="13"/>
        <v>û</v>
      </c>
      <c r="M70" s="16">
        <f t="shared" ca="1" si="14"/>
        <v>1</v>
      </c>
      <c r="N70" s="16" t="b">
        <f t="shared" ca="1" si="15"/>
        <v>0</v>
      </c>
      <c r="O70" s="16" t="b">
        <f t="shared" si="16"/>
        <v>0</v>
      </c>
      <c r="P70" s="17" t="b">
        <f t="shared" ca="1" si="10"/>
        <v>0</v>
      </c>
      <c r="Q70" s="30" t="b">
        <f t="shared" ca="1" si="17"/>
        <v>0</v>
      </c>
    </row>
    <row r="71" spans="1:17" ht="15.75" thickBot="1" x14ac:dyDescent="0.3">
      <c r="A71" s="36" t="str">
        <f t="shared" ca="1" si="11"/>
        <v/>
      </c>
      <c r="B71" s="121"/>
      <c r="C71" s="110"/>
      <c r="D71" s="110"/>
      <c r="E71" s="110"/>
      <c r="F71" s="122"/>
      <c r="G71" s="47" t="str">
        <f t="shared" ca="1" si="9"/>
        <v/>
      </c>
      <c r="H71" s="86"/>
      <c r="I71" s="93" t="str">
        <f t="shared" ca="1" si="12"/>
        <v/>
      </c>
      <c r="J71" s="90"/>
      <c r="K71" s="43"/>
      <c r="L71" s="39" t="str">
        <f t="shared" ca="1" si="13"/>
        <v>û</v>
      </c>
      <c r="M71" s="16">
        <f t="shared" ca="1" si="14"/>
        <v>1</v>
      </c>
      <c r="N71" s="16" t="b">
        <f t="shared" ca="1" si="15"/>
        <v>0</v>
      </c>
      <c r="O71" s="16" t="b">
        <f t="shared" si="16"/>
        <v>0</v>
      </c>
      <c r="P71" s="17" t="b">
        <f t="shared" ca="1" si="10"/>
        <v>0</v>
      </c>
      <c r="Q71" s="30" t="b">
        <f t="shared" ca="1" si="17"/>
        <v>0</v>
      </c>
    </row>
  </sheetData>
  <sheetProtection password="CDED" sheet="1" objects="1" scenarios="1" selectLockedCells="1"/>
  <conditionalFormatting sqref="L2:O71">
    <cfRule type="iconSet" priority="2">
      <iconSet iconSet="3Symbols" showValue="0">
        <cfvo type="percent" val="0"/>
        <cfvo type="num" val="0" gte="0"/>
        <cfvo type="num" val="TRUE"/>
      </iconSet>
    </cfRule>
  </conditionalFormatting>
  <conditionalFormatting sqref="P2:P71">
    <cfRule type="iconSet" priority="1">
      <iconSet iconSet="3Symbols" showValue="0">
        <cfvo type="percent" val="0"/>
        <cfvo type="num" val="0" gte="0"/>
        <cfvo type="num" val="TRUE"/>
      </iconSet>
    </cfRule>
  </conditionalFormatting>
  <dataValidations count="5">
    <dataValidation type="list" allowBlank="1" showInputMessage="1" showErrorMessage="1" promptTitle="Sexe" prompt="Veuillez sélectionner le sexe du compétiteur_x000a__x000a_Si aucun choix n'apparait vérifier les case précedentes sont bien remplies" sqref="E2:E71">
      <formula1>IF(AND(NOT(ISBLANK(B2)),NOT(ISBLANK(C2)),NOT(ISBLANK(D2))),INDIRECT("Sexe"),INDIRECT("Vide"))</formula1>
    </dataValidation>
    <dataValidation type="custom" allowBlank="1" showInputMessage="1" showErrorMessage="1" errorTitle="Saisie incorrect" error="Vérifier que vous avez bien saisie 8 chiffres puis 1 lettre" promptTitle="Numéro de licence" prompt="Veuillez saisir numéro de licence" sqref="D2:D71">
      <formula1>AND(CODE(UPPER(RIGHT(D2,1)))&gt;64,CODE(UPPER(RIGHT(D2,1)))&lt;91)</formula1>
    </dataValidation>
    <dataValidation type="list" allowBlank="1" showInputMessage="1" showErrorMessage="1" sqref="G2:G71">
      <formula1>IF(NOT(ISBLANK(E2)),INDEX(tabQD,,1),INDIRECT("Vide"))</formula1>
    </dataValidation>
    <dataValidation type="list" allowBlank="1" showInputMessage="1" showErrorMessage="1" promptTitle="Catégorie de poids" prompt="Veuillez sélectionner la catégorie de poids du compétiteur_x000a__x000a_Si aucun choix n'apparait vérifier les case précédentes sont bien remplies" sqref="H2:H71">
      <formula1>INDIRECT("lp"&amp;LOWER(LEFT(E2,1))&amp;G2)</formula1>
    </dataValidation>
    <dataValidation type="date" allowBlank="1" showInputMessage="1" showErrorMessage="1" errorTitle="Date de naissance" error="La date saisie ne correspond pas aux catégories d'âge autorisées ou n'est pas dans un format valide" promptTitle="Date de naissance" prompt="Veuillez saisir la date de naissance du compétiteur_x000a__x000a_Format jj/mm/aa ou jj/mm/aaaa" sqref="F2:F71">
      <formula1>DATE(YEAR(TODAY())-50,1,1)</formula1>
      <formula2>DATE(YEAR(TODAY())-6,12,31)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71</vt:i4>
      </vt:variant>
    </vt:vector>
  </HeadingPairs>
  <TitlesOfParts>
    <vt:vector size="81" baseType="lpstr">
      <vt:lpstr>Catégories Combat</vt:lpstr>
      <vt:lpstr>Catégories Technique Tradi</vt:lpstr>
      <vt:lpstr>Catégories Technique Moderne</vt:lpstr>
      <vt:lpstr>Informations</vt:lpstr>
      <vt:lpstr>Taolu individuel - Moderne</vt:lpstr>
      <vt:lpstr>Taolu individuel - Traditionel</vt:lpstr>
      <vt:lpstr>Dui lian</vt:lpstr>
      <vt:lpstr>Formes collectives (Jiti)</vt:lpstr>
      <vt:lpstr>Qingda</vt:lpstr>
      <vt:lpstr>Sanda</vt:lpstr>
      <vt:lpstr>CatTrad</vt:lpstr>
      <vt:lpstr>clBenjamins</vt:lpstr>
      <vt:lpstr>ClC_SD</vt:lpstr>
      <vt:lpstr>clCadets</vt:lpstr>
      <vt:lpstr>ClJS_SD</vt:lpstr>
      <vt:lpstr>clJuniors</vt:lpstr>
      <vt:lpstr>clMinimes</vt:lpstr>
      <vt:lpstr>clPoussins</vt:lpstr>
      <vt:lpstr>clPupilles</vt:lpstr>
      <vt:lpstr>clSeniors</vt:lpstr>
      <vt:lpstr>clVétérans</vt:lpstr>
      <vt:lpstr>lepDL</vt:lpstr>
      <vt:lpstr>lepTJTS</vt:lpstr>
      <vt:lpstr>lepTJXM</vt:lpstr>
      <vt:lpstr>lepTLMN</vt:lpstr>
      <vt:lpstr>lpfBenjamins</vt:lpstr>
      <vt:lpstr>lpfCadets</vt:lpstr>
      <vt:lpstr>lpfJuniors</vt:lpstr>
      <vt:lpstr>lpfMinimes</vt:lpstr>
      <vt:lpstr>lpfPoussins</vt:lpstr>
      <vt:lpstr>lpfPupilles</vt:lpstr>
      <vt:lpstr>lpfSeniors</vt:lpstr>
      <vt:lpstr>lpfVétérans</vt:lpstr>
      <vt:lpstr>lpmBenjamins</vt:lpstr>
      <vt:lpstr>lpmCadets</vt:lpstr>
      <vt:lpstr>lpmJuniors</vt:lpstr>
      <vt:lpstr>lpmMinimes</vt:lpstr>
      <vt:lpstr>lpmPoussins</vt:lpstr>
      <vt:lpstr>lpmPupilles</vt:lpstr>
      <vt:lpstr>lpmSeniors</vt:lpstr>
      <vt:lpstr>lpmVétérans</vt:lpstr>
      <vt:lpstr>Sexe</vt:lpstr>
      <vt:lpstr>tabQD</vt:lpstr>
      <vt:lpstr>tabSD</vt:lpstr>
      <vt:lpstr>tabTL</vt:lpstr>
      <vt:lpstr>tlmACadetsAC</vt:lpstr>
      <vt:lpstr>tlmACadetsAL</vt:lpstr>
      <vt:lpstr>tlmACadetsMN</vt:lpstr>
      <vt:lpstr>tlmAJuniorsAC</vt:lpstr>
      <vt:lpstr>tlmAJuniorsAL</vt:lpstr>
      <vt:lpstr>tlmAJuniorsMN</vt:lpstr>
      <vt:lpstr>tlmAMinimesAC</vt:lpstr>
      <vt:lpstr>tlmAMinimesAL</vt:lpstr>
      <vt:lpstr>tlmAMinimesMN</vt:lpstr>
      <vt:lpstr>tlmASeniorsAC</vt:lpstr>
      <vt:lpstr>tlmASeniorsAL</vt:lpstr>
      <vt:lpstr>tlmASeniorsMN</vt:lpstr>
      <vt:lpstr>tlmBCadetsAC</vt:lpstr>
      <vt:lpstr>tlmBCadetsAL</vt:lpstr>
      <vt:lpstr>tlmBCadetsMN</vt:lpstr>
      <vt:lpstr>tlmBJuniorsAC</vt:lpstr>
      <vt:lpstr>tlmBJuniorsAL</vt:lpstr>
      <vt:lpstr>tlmBJuniorsMN</vt:lpstr>
      <vt:lpstr>tlmBMinimesAC</vt:lpstr>
      <vt:lpstr>tlmBMinimesAL</vt:lpstr>
      <vt:lpstr>tlmBMinimesMN</vt:lpstr>
      <vt:lpstr>tlmBSeniorsAC</vt:lpstr>
      <vt:lpstr>tlmBSeniorsAL</vt:lpstr>
      <vt:lpstr>tlmBSeniorsMN</vt:lpstr>
      <vt:lpstr>tlmBVétéransAC</vt:lpstr>
      <vt:lpstr>tlmBVétéransAL</vt:lpstr>
      <vt:lpstr>tlmBVétéransMN</vt:lpstr>
      <vt:lpstr>tlmEBenjaminsAC</vt:lpstr>
      <vt:lpstr>tlmEBenjaminsAL</vt:lpstr>
      <vt:lpstr>tlmEBenjaminsMN</vt:lpstr>
      <vt:lpstr>tlmEPoussinsAC</vt:lpstr>
      <vt:lpstr>tlmEPoussinsAL</vt:lpstr>
      <vt:lpstr>tlmEPoussinsMN</vt:lpstr>
      <vt:lpstr>tlmEPupillesAC</vt:lpstr>
      <vt:lpstr>tlmEPupillesAL</vt:lpstr>
      <vt:lpstr>tlmEPupillesMN</vt:lpstr>
    </vt:vector>
  </TitlesOfParts>
  <Company>Commision Wushu - FFKDA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Dossier d'inscription ZWCE</dc:title>
  <dc:creator>Olivier Koscielny</dc:creator>
  <cp:lastModifiedBy>Olivier Koscielny</cp:lastModifiedBy>
  <dcterms:created xsi:type="dcterms:W3CDTF">2014-11-05T15:15:19Z</dcterms:created>
  <dcterms:modified xsi:type="dcterms:W3CDTF">2016-01-07T17:36:05Z</dcterms:modified>
  <cp:contentStatus>Version 1.2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5008565b-1818-4a45-9749-ad9d1dfebe02</vt:lpwstr>
  </property>
</Properties>
</file>